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ABRIL 30 2013" sheetId="1" r:id="rId1"/>
  </sheets>
  <externalReferences>
    <externalReference r:id="rId2"/>
    <externalReference r:id="rId3"/>
    <externalReference r:id="rId4"/>
  </externalReferences>
  <definedNames>
    <definedName name="_Key1" hidden="1">'[1]FUG-FEB97'!#REF!</definedName>
    <definedName name="_Order1" hidden="1">255</definedName>
    <definedName name="_Parse_In" hidden="1">'[2]97FORM1'!#REF!</definedName>
    <definedName name="_Parse_Out" hidden="1">'[2]97FORM1'!#REF!</definedName>
    <definedName name="_Sort" hidden="1">'[1]FUG-FEB97'!$D$15:$J$66</definedName>
    <definedName name="_xlnm.Print_Area" localSheetId="0">'ABRIL 30 2013'!$A$1:$N$256</definedName>
    <definedName name="BuiltIn_Print_Area">#REF!</definedName>
    <definedName name="BuiltIn_Print_Titles">#REF!</definedName>
    <definedName name="C.C._JERICO">AREA</definedName>
    <definedName name="_xlnm.Print_Titles" localSheetId="0">'ABRIL 30 2013'!$1:$8</definedName>
  </definedNames>
  <calcPr calcId="145621"/>
</workbook>
</file>

<file path=xl/calcChain.xml><?xml version="1.0" encoding="utf-8"?>
<calcChain xmlns="http://schemas.openxmlformats.org/spreadsheetml/2006/main">
  <c r="B237" i="1" l="1"/>
  <c r="N231" i="1"/>
  <c r="M231" i="1"/>
  <c r="L231" i="1"/>
  <c r="K231" i="1"/>
  <c r="J231" i="1"/>
  <c r="I231" i="1"/>
  <c r="H231" i="1"/>
  <c r="G231" i="1"/>
  <c r="E231" i="1" s="1"/>
  <c r="D231" i="1"/>
  <c r="N230" i="1"/>
  <c r="M230" i="1"/>
  <c r="L230" i="1"/>
  <c r="K230" i="1"/>
  <c r="J230" i="1"/>
  <c r="I230" i="1"/>
  <c r="H230" i="1"/>
  <c r="G230" i="1"/>
  <c r="D230" i="1"/>
  <c r="N229" i="1"/>
  <c r="M229" i="1"/>
  <c r="L229" i="1"/>
  <c r="K229" i="1"/>
  <c r="J229" i="1"/>
  <c r="I229" i="1"/>
  <c r="H229" i="1"/>
  <c r="G229" i="1"/>
  <c r="D229" i="1"/>
  <c r="N228" i="1"/>
  <c r="M228" i="1"/>
  <c r="L228" i="1"/>
  <c r="K228" i="1"/>
  <c r="J228" i="1"/>
  <c r="I228" i="1"/>
  <c r="H228" i="1"/>
  <c r="G228" i="1"/>
  <c r="D228" i="1"/>
  <c r="D226" i="1" s="1"/>
  <c r="N227" i="1"/>
  <c r="M227" i="1"/>
  <c r="L227" i="1"/>
  <c r="K227" i="1"/>
  <c r="K226" i="1" s="1"/>
  <c r="J227" i="1"/>
  <c r="I227" i="1"/>
  <c r="I226" i="1" s="1"/>
  <c r="H227" i="1"/>
  <c r="G227" i="1"/>
  <c r="D227" i="1"/>
  <c r="L226" i="1"/>
  <c r="N224" i="1"/>
  <c r="M224" i="1"/>
  <c r="L224" i="1"/>
  <c r="K224" i="1"/>
  <c r="J224" i="1"/>
  <c r="I224" i="1"/>
  <c r="H224" i="1"/>
  <c r="G224" i="1"/>
  <c r="E224" i="1" s="1"/>
  <c r="D224" i="1"/>
  <c r="N223" i="1"/>
  <c r="M223" i="1"/>
  <c r="L223" i="1"/>
  <c r="L221" i="1" s="1"/>
  <c r="K223" i="1"/>
  <c r="J223" i="1"/>
  <c r="I223" i="1"/>
  <c r="H223" i="1"/>
  <c r="G223" i="1"/>
  <c r="D223" i="1"/>
  <c r="N222" i="1"/>
  <c r="M222" i="1"/>
  <c r="L222" i="1"/>
  <c r="K222" i="1"/>
  <c r="J222" i="1"/>
  <c r="I222" i="1"/>
  <c r="H222" i="1"/>
  <c r="G222" i="1"/>
  <c r="D222" i="1"/>
  <c r="D221" i="1"/>
  <c r="N219" i="1"/>
  <c r="M219" i="1"/>
  <c r="L219" i="1"/>
  <c r="K219" i="1"/>
  <c r="J219" i="1"/>
  <c r="I219" i="1"/>
  <c r="H219" i="1"/>
  <c r="G219" i="1"/>
  <c r="D219" i="1"/>
  <c r="N218" i="1"/>
  <c r="M218" i="1"/>
  <c r="L218" i="1"/>
  <c r="K218" i="1"/>
  <c r="J218" i="1"/>
  <c r="J216" i="1" s="1"/>
  <c r="I218" i="1"/>
  <c r="H218" i="1"/>
  <c r="G218" i="1"/>
  <c r="D218" i="1"/>
  <c r="N217" i="1"/>
  <c r="M217" i="1"/>
  <c r="M216" i="1" s="1"/>
  <c r="L217" i="1"/>
  <c r="K217" i="1"/>
  <c r="J217" i="1"/>
  <c r="I217" i="1"/>
  <c r="I216" i="1" s="1"/>
  <c r="H217" i="1"/>
  <c r="G217" i="1"/>
  <c r="G216" i="1" s="1"/>
  <c r="D217" i="1"/>
  <c r="N216" i="1"/>
  <c r="N214" i="1"/>
  <c r="M214" i="1"/>
  <c r="L214" i="1"/>
  <c r="K214" i="1"/>
  <c r="J214" i="1"/>
  <c r="I214" i="1"/>
  <c r="H214" i="1"/>
  <c r="G214" i="1"/>
  <c r="D214" i="1"/>
  <c r="N213" i="1"/>
  <c r="M213" i="1"/>
  <c r="L213" i="1"/>
  <c r="K213" i="1"/>
  <c r="J213" i="1"/>
  <c r="I213" i="1"/>
  <c r="H213" i="1"/>
  <c r="G213" i="1"/>
  <c r="D213" i="1"/>
  <c r="N212" i="1"/>
  <c r="M212" i="1"/>
  <c r="L212" i="1"/>
  <c r="K212" i="1"/>
  <c r="J212" i="1"/>
  <c r="I212" i="1"/>
  <c r="H212" i="1"/>
  <c r="G212" i="1"/>
  <c r="D212" i="1"/>
  <c r="N211" i="1"/>
  <c r="M211" i="1"/>
  <c r="L211" i="1"/>
  <c r="K211" i="1"/>
  <c r="J211" i="1"/>
  <c r="I211" i="1"/>
  <c r="H211" i="1"/>
  <c r="G211" i="1"/>
  <c r="D211" i="1"/>
  <c r="N210" i="1"/>
  <c r="M210" i="1"/>
  <c r="L210" i="1"/>
  <c r="K210" i="1"/>
  <c r="J210" i="1"/>
  <c r="I210" i="1"/>
  <c r="H210" i="1"/>
  <c r="G210" i="1"/>
  <c r="D210" i="1"/>
  <c r="N209" i="1"/>
  <c r="M209" i="1"/>
  <c r="L209" i="1"/>
  <c r="K209" i="1"/>
  <c r="J209" i="1"/>
  <c r="I209" i="1"/>
  <c r="H209" i="1"/>
  <c r="G209" i="1"/>
  <c r="D209" i="1"/>
  <c r="N208" i="1"/>
  <c r="M208" i="1"/>
  <c r="L208" i="1"/>
  <c r="K208" i="1"/>
  <c r="J208" i="1"/>
  <c r="I208" i="1"/>
  <c r="H208" i="1"/>
  <c r="G208" i="1"/>
  <c r="D208" i="1"/>
  <c r="N207" i="1"/>
  <c r="M207" i="1"/>
  <c r="L207" i="1"/>
  <c r="K207" i="1"/>
  <c r="J207" i="1"/>
  <c r="I207" i="1"/>
  <c r="H207" i="1"/>
  <c r="G207" i="1"/>
  <c r="D207" i="1"/>
  <c r="N206" i="1"/>
  <c r="M206" i="1"/>
  <c r="L206" i="1"/>
  <c r="K206" i="1"/>
  <c r="J206" i="1"/>
  <c r="I206" i="1"/>
  <c r="H206" i="1"/>
  <c r="G206" i="1"/>
  <c r="D206" i="1"/>
  <c r="G205" i="1"/>
  <c r="N203" i="1"/>
  <c r="M203" i="1"/>
  <c r="L203" i="1"/>
  <c r="K203" i="1"/>
  <c r="K202" i="1" s="1"/>
  <c r="J203" i="1"/>
  <c r="I203" i="1"/>
  <c r="H203" i="1"/>
  <c r="H202" i="1" s="1"/>
  <c r="G203" i="1"/>
  <c r="E203" i="1" s="1"/>
  <c r="D203" i="1"/>
  <c r="M202" i="1"/>
  <c r="L202" i="1"/>
  <c r="I202" i="1"/>
  <c r="D202" i="1"/>
  <c r="N196" i="1"/>
  <c r="M196" i="1"/>
  <c r="L196" i="1"/>
  <c r="L194" i="1" s="1"/>
  <c r="K196" i="1"/>
  <c r="J196" i="1"/>
  <c r="I196" i="1"/>
  <c r="H196" i="1"/>
  <c r="G196" i="1"/>
  <c r="D196" i="1"/>
  <c r="N195" i="1"/>
  <c r="M195" i="1"/>
  <c r="L195" i="1"/>
  <c r="K195" i="1"/>
  <c r="J195" i="1"/>
  <c r="I195" i="1"/>
  <c r="I194" i="1" s="1"/>
  <c r="H195" i="1"/>
  <c r="G195" i="1"/>
  <c r="D195" i="1"/>
  <c r="M194" i="1"/>
  <c r="N192" i="1"/>
  <c r="M192" i="1"/>
  <c r="L192" i="1"/>
  <c r="K192" i="1"/>
  <c r="J192" i="1"/>
  <c r="I192" i="1"/>
  <c r="H192" i="1"/>
  <c r="G192" i="1"/>
  <c r="D192" i="1"/>
  <c r="N191" i="1"/>
  <c r="M191" i="1"/>
  <c r="L191" i="1"/>
  <c r="K191" i="1"/>
  <c r="J191" i="1"/>
  <c r="I191" i="1"/>
  <c r="H191" i="1"/>
  <c r="G191" i="1"/>
  <c r="D191" i="1"/>
  <c r="N190" i="1"/>
  <c r="M190" i="1"/>
  <c r="L190" i="1"/>
  <c r="K190" i="1"/>
  <c r="J190" i="1"/>
  <c r="I190" i="1"/>
  <c r="H190" i="1"/>
  <c r="G190" i="1"/>
  <c r="D190" i="1"/>
  <c r="N189" i="1"/>
  <c r="M189" i="1"/>
  <c r="L189" i="1"/>
  <c r="K189" i="1"/>
  <c r="J189" i="1"/>
  <c r="I189" i="1"/>
  <c r="H189" i="1"/>
  <c r="G189" i="1"/>
  <c r="D189" i="1"/>
  <c r="N188" i="1"/>
  <c r="M188" i="1"/>
  <c r="L188" i="1"/>
  <c r="K188" i="1"/>
  <c r="J188" i="1"/>
  <c r="I188" i="1"/>
  <c r="H188" i="1"/>
  <c r="G188" i="1"/>
  <c r="E188" i="1" s="1"/>
  <c r="D188" i="1"/>
  <c r="N187" i="1"/>
  <c r="M187" i="1"/>
  <c r="L187" i="1"/>
  <c r="K187" i="1"/>
  <c r="J187" i="1"/>
  <c r="I187" i="1"/>
  <c r="H187" i="1"/>
  <c r="G187" i="1"/>
  <c r="D187" i="1"/>
  <c r="N186" i="1"/>
  <c r="M186" i="1"/>
  <c r="L186" i="1"/>
  <c r="K186" i="1"/>
  <c r="J186" i="1"/>
  <c r="I186" i="1"/>
  <c r="H186" i="1"/>
  <c r="G186" i="1"/>
  <c r="D186" i="1"/>
  <c r="N185" i="1"/>
  <c r="M185" i="1"/>
  <c r="L185" i="1"/>
  <c r="K185" i="1"/>
  <c r="J185" i="1"/>
  <c r="I185" i="1"/>
  <c r="H185" i="1"/>
  <c r="G185" i="1"/>
  <c r="D185" i="1"/>
  <c r="N184" i="1"/>
  <c r="M184" i="1"/>
  <c r="L184" i="1"/>
  <c r="K184" i="1"/>
  <c r="J184" i="1"/>
  <c r="I184" i="1"/>
  <c r="H184" i="1"/>
  <c r="G184" i="1"/>
  <c r="E184" i="1" s="1"/>
  <c r="D184" i="1"/>
  <c r="N183" i="1"/>
  <c r="M183" i="1"/>
  <c r="L183" i="1"/>
  <c r="K183" i="1"/>
  <c r="J183" i="1"/>
  <c r="I183" i="1"/>
  <c r="H183" i="1"/>
  <c r="G183" i="1"/>
  <c r="D183" i="1"/>
  <c r="N182" i="1"/>
  <c r="M182" i="1"/>
  <c r="L182" i="1"/>
  <c r="K182" i="1"/>
  <c r="J182" i="1"/>
  <c r="I182" i="1"/>
  <c r="H182" i="1"/>
  <c r="G182" i="1"/>
  <c r="D182" i="1"/>
  <c r="N181" i="1"/>
  <c r="M181" i="1"/>
  <c r="L181" i="1"/>
  <c r="K181" i="1"/>
  <c r="J181" i="1"/>
  <c r="I181" i="1"/>
  <c r="H181" i="1"/>
  <c r="G181" i="1"/>
  <c r="D181" i="1"/>
  <c r="N180" i="1"/>
  <c r="M180" i="1"/>
  <c r="L180" i="1"/>
  <c r="K180" i="1"/>
  <c r="J180" i="1"/>
  <c r="I180" i="1"/>
  <c r="H180" i="1"/>
  <c r="G180" i="1"/>
  <c r="D180" i="1"/>
  <c r="N179" i="1"/>
  <c r="M179" i="1"/>
  <c r="L179" i="1"/>
  <c r="K179" i="1"/>
  <c r="J179" i="1"/>
  <c r="I179" i="1"/>
  <c r="H179" i="1"/>
  <c r="G179" i="1"/>
  <c r="D179" i="1"/>
  <c r="N178" i="1"/>
  <c r="M178" i="1"/>
  <c r="L178" i="1"/>
  <c r="K178" i="1"/>
  <c r="J178" i="1"/>
  <c r="I178" i="1"/>
  <c r="H178" i="1"/>
  <c r="G178" i="1"/>
  <c r="D178" i="1"/>
  <c r="N177" i="1"/>
  <c r="M177" i="1"/>
  <c r="L177" i="1"/>
  <c r="K177" i="1"/>
  <c r="J177" i="1"/>
  <c r="I177" i="1"/>
  <c r="H177" i="1"/>
  <c r="G177" i="1"/>
  <c r="D177" i="1"/>
  <c r="N176" i="1"/>
  <c r="M176" i="1"/>
  <c r="L176" i="1"/>
  <c r="K176" i="1"/>
  <c r="J176" i="1"/>
  <c r="I176" i="1"/>
  <c r="H176" i="1"/>
  <c r="G176" i="1"/>
  <c r="D176" i="1"/>
  <c r="N175" i="1"/>
  <c r="M175" i="1"/>
  <c r="L175" i="1"/>
  <c r="L173" i="1" s="1"/>
  <c r="K175" i="1"/>
  <c r="J175" i="1"/>
  <c r="I175" i="1"/>
  <c r="H175" i="1"/>
  <c r="H173" i="1" s="1"/>
  <c r="G175" i="1"/>
  <c r="D175" i="1"/>
  <c r="N174" i="1"/>
  <c r="M174" i="1"/>
  <c r="L174" i="1"/>
  <c r="K174" i="1"/>
  <c r="K173" i="1" s="1"/>
  <c r="J174" i="1"/>
  <c r="I174" i="1"/>
  <c r="H174" i="1"/>
  <c r="G174" i="1"/>
  <c r="E174" i="1" s="1"/>
  <c r="D174" i="1"/>
  <c r="N167" i="1"/>
  <c r="M167" i="1"/>
  <c r="L167" i="1"/>
  <c r="K167" i="1"/>
  <c r="J167" i="1"/>
  <c r="I167" i="1"/>
  <c r="H167" i="1"/>
  <c r="E167" i="1" s="1"/>
  <c r="G167" i="1"/>
  <c r="D167" i="1"/>
  <c r="N166" i="1"/>
  <c r="M166" i="1"/>
  <c r="L166" i="1"/>
  <c r="K166" i="1"/>
  <c r="J166" i="1"/>
  <c r="I166" i="1"/>
  <c r="H166" i="1"/>
  <c r="G166" i="1"/>
  <c r="E166" i="1" s="1"/>
  <c r="F166" i="1" s="1"/>
  <c r="D166" i="1"/>
  <c r="N165" i="1"/>
  <c r="M165" i="1"/>
  <c r="L165" i="1"/>
  <c r="K165" i="1"/>
  <c r="J165" i="1"/>
  <c r="I165" i="1"/>
  <c r="H165" i="1"/>
  <c r="G165" i="1"/>
  <c r="D165" i="1"/>
  <c r="N164" i="1"/>
  <c r="M164" i="1"/>
  <c r="L164" i="1"/>
  <c r="K164" i="1"/>
  <c r="J164" i="1"/>
  <c r="I164" i="1"/>
  <c r="H164" i="1"/>
  <c r="G164" i="1"/>
  <c r="E164" i="1" s="1"/>
  <c r="F164" i="1" s="1"/>
  <c r="D164" i="1"/>
  <c r="N163" i="1"/>
  <c r="M163" i="1"/>
  <c r="L163" i="1"/>
  <c r="K163" i="1"/>
  <c r="J163" i="1"/>
  <c r="I163" i="1"/>
  <c r="H163" i="1"/>
  <c r="G163" i="1"/>
  <c r="D163" i="1"/>
  <c r="N162" i="1"/>
  <c r="M162" i="1"/>
  <c r="L162" i="1"/>
  <c r="K162" i="1"/>
  <c r="J162" i="1"/>
  <c r="I162" i="1"/>
  <c r="H162" i="1"/>
  <c r="G162" i="1"/>
  <c r="E162" i="1" s="1"/>
  <c r="F162" i="1" s="1"/>
  <c r="D162" i="1"/>
  <c r="N161" i="1"/>
  <c r="M161" i="1"/>
  <c r="L161" i="1"/>
  <c r="K161" i="1"/>
  <c r="J161" i="1"/>
  <c r="I161" i="1"/>
  <c r="H161" i="1"/>
  <c r="E161" i="1" s="1"/>
  <c r="G161" i="1"/>
  <c r="D161" i="1"/>
  <c r="N160" i="1"/>
  <c r="M160" i="1"/>
  <c r="L160" i="1"/>
  <c r="K160" i="1"/>
  <c r="K158" i="1" s="1"/>
  <c r="J160" i="1"/>
  <c r="I160" i="1"/>
  <c r="H160" i="1"/>
  <c r="G160" i="1"/>
  <c r="E160" i="1" s="1"/>
  <c r="F160" i="1" s="1"/>
  <c r="D160" i="1"/>
  <c r="N159" i="1"/>
  <c r="N158" i="1" s="1"/>
  <c r="M159" i="1"/>
  <c r="L159" i="1"/>
  <c r="L158" i="1" s="1"/>
  <c r="K159" i="1"/>
  <c r="J159" i="1"/>
  <c r="I159" i="1"/>
  <c r="H159" i="1"/>
  <c r="H158" i="1" s="1"/>
  <c r="G159" i="1"/>
  <c r="D159" i="1"/>
  <c r="N156" i="1"/>
  <c r="M156" i="1"/>
  <c r="L156" i="1"/>
  <c r="K156" i="1"/>
  <c r="J156" i="1"/>
  <c r="I156" i="1"/>
  <c r="H156" i="1"/>
  <c r="G156" i="1"/>
  <c r="D156" i="1"/>
  <c r="N155" i="1"/>
  <c r="M155" i="1"/>
  <c r="L155" i="1"/>
  <c r="K155" i="1"/>
  <c r="J155" i="1"/>
  <c r="I155" i="1"/>
  <c r="H155" i="1"/>
  <c r="G155" i="1"/>
  <c r="D155" i="1"/>
  <c r="N154" i="1"/>
  <c r="M154" i="1"/>
  <c r="L154" i="1"/>
  <c r="K154" i="1"/>
  <c r="J154" i="1"/>
  <c r="I154" i="1"/>
  <c r="H154" i="1"/>
  <c r="G154" i="1"/>
  <c r="D154" i="1"/>
  <c r="N151" i="1"/>
  <c r="N150" i="1" s="1"/>
  <c r="M151" i="1"/>
  <c r="L151" i="1"/>
  <c r="L150" i="1" s="1"/>
  <c r="K151" i="1"/>
  <c r="K150" i="1" s="1"/>
  <c r="J151" i="1"/>
  <c r="J150" i="1" s="1"/>
  <c r="I151" i="1"/>
  <c r="I150" i="1" s="1"/>
  <c r="H151" i="1"/>
  <c r="H150" i="1" s="1"/>
  <c r="G151" i="1"/>
  <c r="D151" i="1"/>
  <c r="D150" i="1" s="1"/>
  <c r="M150" i="1"/>
  <c r="G150" i="1"/>
  <c r="N148" i="1"/>
  <c r="N147" i="1" s="1"/>
  <c r="M148" i="1"/>
  <c r="M147" i="1" s="1"/>
  <c r="L148" i="1"/>
  <c r="L147" i="1" s="1"/>
  <c r="K148" i="1"/>
  <c r="K147" i="1" s="1"/>
  <c r="J148" i="1"/>
  <c r="J147" i="1" s="1"/>
  <c r="I148" i="1"/>
  <c r="I147" i="1" s="1"/>
  <c r="H148" i="1"/>
  <c r="G148" i="1"/>
  <c r="D148" i="1"/>
  <c r="D147" i="1" s="1"/>
  <c r="H147" i="1"/>
  <c r="N141" i="1"/>
  <c r="M141" i="1"/>
  <c r="L141" i="1"/>
  <c r="K141" i="1"/>
  <c r="J141" i="1"/>
  <c r="I141" i="1"/>
  <c r="H141" i="1"/>
  <c r="G141" i="1"/>
  <c r="D141" i="1"/>
  <c r="N140" i="1"/>
  <c r="M140" i="1"/>
  <c r="L140" i="1"/>
  <c r="L139" i="1" s="1"/>
  <c r="K140" i="1"/>
  <c r="J140" i="1"/>
  <c r="I140" i="1"/>
  <c r="H140" i="1"/>
  <c r="G140" i="1"/>
  <c r="D140" i="1"/>
  <c r="N137" i="1"/>
  <c r="N136" i="1" s="1"/>
  <c r="M137" i="1"/>
  <c r="L137" i="1"/>
  <c r="L136" i="1" s="1"/>
  <c r="K137" i="1"/>
  <c r="K136" i="1" s="1"/>
  <c r="J137" i="1"/>
  <c r="J136" i="1" s="1"/>
  <c r="I137" i="1"/>
  <c r="I136" i="1" s="1"/>
  <c r="H137" i="1"/>
  <c r="H136" i="1" s="1"/>
  <c r="G137" i="1"/>
  <c r="G136" i="1" s="1"/>
  <c r="D137" i="1"/>
  <c r="D136" i="1" s="1"/>
  <c r="M136" i="1"/>
  <c r="N134" i="1"/>
  <c r="M134" i="1"/>
  <c r="L134" i="1"/>
  <c r="K134" i="1"/>
  <c r="J134" i="1"/>
  <c r="I134" i="1"/>
  <c r="H134" i="1"/>
  <c r="G134" i="1"/>
  <c r="D134" i="1"/>
  <c r="N133" i="1"/>
  <c r="M133" i="1"/>
  <c r="L133" i="1"/>
  <c r="K133" i="1"/>
  <c r="J133" i="1"/>
  <c r="I133" i="1"/>
  <c r="H133" i="1"/>
  <c r="G133" i="1"/>
  <c r="D133" i="1"/>
  <c r="N132" i="1"/>
  <c r="M132" i="1"/>
  <c r="L132" i="1"/>
  <c r="K132" i="1"/>
  <c r="J132" i="1"/>
  <c r="I132" i="1"/>
  <c r="H132" i="1"/>
  <c r="G132" i="1"/>
  <c r="D132" i="1"/>
  <c r="N129" i="1"/>
  <c r="N128" i="1" s="1"/>
  <c r="M129" i="1"/>
  <c r="M128" i="1" s="1"/>
  <c r="L129" i="1"/>
  <c r="L128" i="1" s="1"/>
  <c r="K129" i="1"/>
  <c r="J129" i="1"/>
  <c r="J128" i="1" s="1"/>
  <c r="I129" i="1"/>
  <c r="I128" i="1" s="1"/>
  <c r="H129" i="1"/>
  <c r="H128" i="1" s="1"/>
  <c r="G129" i="1"/>
  <c r="D129" i="1"/>
  <c r="D128" i="1" s="1"/>
  <c r="K128" i="1"/>
  <c r="N126" i="1"/>
  <c r="M126" i="1"/>
  <c r="L126" i="1"/>
  <c r="K126" i="1"/>
  <c r="J126" i="1"/>
  <c r="I126" i="1"/>
  <c r="H126" i="1"/>
  <c r="G126" i="1"/>
  <c r="D126" i="1"/>
  <c r="N125" i="1"/>
  <c r="M125" i="1"/>
  <c r="L125" i="1"/>
  <c r="K125" i="1"/>
  <c r="J125" i="1"/>
  <c r="I125" i="1"/>
  <c r="H125" i="1"/>
  <c r="G125" i="1"/>
  <c r="D125" i="1"/>
  <c r="N122" i="1"/>
  <c r="M122" i="1"/>
  <c r="L122" i="1"/>
  <c r="K122" i="1"/>
  <c r="J122" i="1"/>
  <c r="I122" i="1"/>
  <c r="H122" i="1"/>
  <c r="G122" i="1"/>
  <c r="D122" i="1"/>
  <c r="N121" i="1"/>
  <c r="M121" i="1"/>
  <c r="L121" i="1"/>
  <c r="K121" i="1"/>
  <c r="J121" i="1"/>
  <c r="I121" i="1"/>
  <c r="H121" i="1"/>
  <c r="G121" i="1"/>
  <c r="D121" i="1"/>
  <c r="N118" i="1"/>
  <c r="M118" i="1"/>
  <c r="L118" i="1"/>
  <c r="K118" i="1"/>
  <c r="J118" i="1"/>
  <c r="I118" i="1"/>
  <c r="H118" i="1"/>
  <c r="G118" i="1"/>
  <c r="D118" i="1"/>
  <c r="N117" i="1"/>
  <c r="M117" i="1"/>
  <c r="L117" i="1"/>
  <c r="K117" i="1"/>
  <c r="J117" i="1"/>
  <c r="I117" i="1"/>
  <c r="H117" i="1"/>
  <c r="G117" i="1"/>
  <c r="D117" i="1"/>
  <c r="G116" i="1"/>
  <c r="N114" i="1"/>
  <c r="M114" i="1"/>
  <c r="L114" i="1"/>
  <c r="K114" i="1"/>
  <c r="J114" i="1"/>
  <c r="I114" i="1"/>
  <c r="H114" i="1"/>
  <c r="G114" i="1"/>
  <c r="D114" i="1"/>
  <c r="N113" i="1"/>
  <c r="M113" i="1"/>
  <c r="L113" i="1"/>
  <c r="L111" i="1" s="1"/>
  <c r="K113" i="1"/>
  <c r="J113" i="1"/>
  <c r="J111" i="1" s="1"/>
  <c r="I113" i="1"/>
  <c r="H113" i="1"/>
  <c r="G113" i="1"/>
  <c r="D113" i="1"/>
  <c r="N112" i="1"/>
  <c r="M112" i="1"/>
  <c r="M111" i="1" s="1"/>
  <c r="L112" i="1"/>
  <c r="K112" i="1"/>
  <c r="K111" i="1" s="1"/>
  <c r="J112" i="1"/>
  <c r="I112" i="1"/>
  <c r="I111" i="1" s="1"/>
  <c r="H112" i="1"/>
  <c r="G112" i="1"/>
  <c r="E112" i="1" s="1"/>
  <c r="D112" i="1"/>
  <c r="N111" i="1"/>
  <c r="N104" i="1"/>
  <c r="M104" i="1"/>
  <c r="L104" i="1"/>
  <c r="K104" i="1"/>
  <c r="J104" i="1"/>
  <c r="I104" i="1"/>
  <c r="H104" i="1"/>
  <c r="G104" i="1"/>
  <c r="D104" i="1"/>
  <c r="N103" i="1"/>
  <c r="M103" i="1"/>
  <c r="L103" i="1"/>
  <c r="K103" i="1"/>
  <c r="J103" i="1"/>
  <c r="I103" i="1"/>
  <c r="H103" i="1"/>
  <c r="G103" i="1"/>
  <c r="D103" i="1"/>
  <c r="N102" i="1"/>
  <c r="M102" i="1"/>
  <c r="L102" i="1"/>
  <c r="K102" i="1"/>
  <c r="J102" i="1"/>
  <c r="I102" i="1"/>
  <c r="H102" i="1"/>
  <c r="G102" i="1"/>
  <c r="D102" i="1"/>
  <c r="N101" i="1"/>
  <c r="M101" i="1"/>
  <c r="L101" i="1"/>
  <c r="K101" i="1"/>
  <c r="J101" i="1"/>
  <c r="I101" i="1"/>
  <c r="H101" i="1"/>
  <c r="G101" i="1"/>
  <c r="D101" i="1"/>
  <c r="N100" i="1"/>
  <c r="M100" i="1"/>
  <c r="L100" i="1"/>
  <c r="K100" i="1"/>
  <c r="J100" i="1"/>
  <c r="I100" i="1"/>
  <c r="H100" i="1"/>
  <c r="G100" i="1"/>
  <c r="D100" i="1"/>
  <c r="N99" i="1"/>
  <c r="M99" i="1"/>
  <c r="L99" i="1"/>
  <c r="K99" i="1"/>
  <c r="J99" i="1"/>
  <c r="I99" i="1"/>
  <c r="H99" i="1"/>
  <c r="G99" i="1"/>
  <c r="D99" i="1"/>
  <c r="N98" i="1"/>
  <c r="M98" i="1"/>
  <c r="L98" i="1"/>
  <c r="K98" i="1"/>
  <c r="J98" i="1"/>
  <c r="I98" i="1"/>
  <c r="H98" i="1"/>
  <c r="G98" i="1"/>
  <c r="D98" i="1"/>
  <c r="N97" i="1"/>
  <c r="M97" i="1"/>
  <c r="L97" i="1"/>
  <c r="K97" i="1"/>
  <c r="J97" i="1"/>
  <c r="I97" i="1"/>
  <c r="H97" i="1"/>
  <c r="G97" i="1"/>
  <c r="D97" i="1"/>
  <c r="N96" i="1"/>
  <c r="M96" i="1"/>
  <c r="L96" i="1"/>
  <c r="K96" i="1"/>
  <c r="J96" i="1"/>
  <c r="I96" i="1"/>
  <c r="H96" i="1"/>
  <c r="G96" i="1"/>
  <c r="D96" i="1"/>
  <c r="N95" i="1"/>
  <c r="M95" i="1"/>
  <c r="L95" i="1"/>
  <c r="K95" i="1"/>
  <c r="J95" i="1"/>
  <c r="I95" i="1"/>
  <c r="H95" i="1"/>
  <c r="G95" i="1"/>
  <c r="D95" i="1"/>
  <c r="N92" i="1"/>
  <c r="N91" i="1" s="1"/>
  <c r="M92" i="1"/>
  <c r="L92" i="1"/>
  <c r="L91" i="1" s="1"/>
  <c r="K92" i="1"/>
  <c r="K91" i="1" s="1"/>
  <c r="J92" i="1"/>
  <c r="J91" i="1" s="1"/>
  <c r="I92" i="1"/>
  <c r="I91" i="1" s="1"/>
  <c r="H92" i="1"/>
  <c r="H91" i="1" s="1"/>
  <c r="G92" i="1"/>
  <c r="D92" i="1"/>
  <c r="D91" i="1" s="1"/>
  <c r="M91" i="1"/>
  <c r="N89" i="1"/>
  <c r="M89" i="1"/>
  <c r="L89" i="1"/>
  <c r="K89" i="1"/>
  <c r="J89" i="1"/>
  <c r="I89" i="1"/>
  <c r="H89" i="1"/>
  <c r="G89" i="1"/>
  <c r="D89" i="1"/>
  <c r="N88" i="1"/>
  <c r="M88" i="1"/>
  <c r="L88" i="1"/>
  <c r="K88" i="1"/>
  <c r="J88" i="1"/>
  <c r="I88" i="1"/>
  <c r="H88" i="1"/>
  <c r="G88" i="1"/>
  <c r="D88" i="1"/>
  <c r="N87" i="1"/>
  <c r="M87" i="1"/>
  <c r="L87" i="1"/>
  <c r="K87" i="1"/>
  <c r="J87" i="1"/>
  <c r="I87" i="1"/>
  <c r="H87" i="1"/>
  <c r="G87" i="1"/>
  <c r="D87" i="1"/>
  <c r="N86" i="1"/>
  <c r="M86" i="1"/>
  <c r="L86" i="1"/>
  <c r="K86" i="1"/>
  <c r="J86" i="1"/>
  <c r="I86" i="1"/>
  <c r="H86" i="1"/>
  <c r="G86" i="1"/>
  <c r="D86" i="1"/>
  <c r="N85" i="1"/>
  <c r="M85" i="1"/>
  <c r="L85" i="1"/>
  <c r="K85" i="1"/>
  <c r="J85" i="1"/>
  <c r="I85" i="1"/>
  <c r="H85" i="1"/>
  <c r="G85" i="1"/>
  <c r="D85" i="1"/>
  <c r="H84" i="1"/>
  <c r="N82" i="1"/>
  <c r="M82" i="1"/>
  <c r="L82" i="1"/>
  <c r="K82" i="1"/>
  <c r="J82" i="1"/>
  <c r="I82" i="1"/>
  <c r="H82" i="1"/>
  <c r="G82" i="1"/>
  <c r="D82" i="1"/>
  <c r="N81" i="1"/>
  <c r="M81" i="1"/>
  <c r="L81" i="1"/>
  <c r="K81" i="1"/>
  <c r="J81" i="1"/>
  <c r="I81" i="1"/>
  <c r="H81" i="1"/>
  <c r="G81" i="1"/>
  <c r="D81" i="1"/>
  <c r="N80" i="1"/>
  <c r="M80" i="1"/>
  <c r="L80" i="1"/>
  <c r="K80" i="1"/>
  <c r="J80" i="1"/>
  <c r="I80" i="1"/>
  <c r="H80" i="1"/>
  <c r="G80" i="1"/>
  <c r="D80" i="1"/>
  <c r="N79" i="1"/>
  <c r="M79" i="1"/>
  <c r="L79" i="1"/>
  <c r="K79" i="1"/>
  <c r="J79" i="1"/>
  <c r="I79" i="1"/>
  <c r="H79" i="1"/>
  <c r="G79" i="1"/>
  <c r="D79" i="1"/>
  <c r="N78" i="1"/>
  <c r="M78" i="1"/>
  <c r="L78" i="1"/>
  <c r="K78" i="1"/>
  <c r="J78" i="1"/>
  <c r="I78" i="1"/>
  <c r="H78" i="1"/>
  <c r="G78" i="1"/>
  <c r="D78" i="1"/>
  <c r="N77" i="1"/>
  <c r="M77" i="1"/>
  <c r="L77" i="1"/>
  <c r="K77" i="1"/>
  <c r="J77" i="1"/>
  <c r="I77" i="1"/>
  <c r="H77" i="1"/>
  <c r="E77" i="1" s="1"/>
  <c r="G77" i="1"/>
  <c r="D77" i="1"/>
  <c r="N76" i="1"/>
  <c r="M76" i="1"/>
  <c r="L76" i="1"/>
  <c r="K76" i="1"/>
  <c r="J76" i="1"/>
  <c r="I76" i="1"/>
  <c r="H76" i="1"/>
  <c r="G76" i="1"/>
  <c r="D76" i="1"/>
  <c r="N75" i="1"/>
  <c r="N74" i="1" s="1"/>
  <c r="M75" i="1"/>
  <c r="L75" i="1"/>
  <c r="K75" i="1"/>
  <c r="J75" i="1"/>
  <c r="J74" i="1" s="1"/>
  <c r="I75" i="1"/>
  <c r="H75" i="1"/>
  <c r="H74" i="1" s="1"/>
  <c r="G75" i="1"/>
  <c r="D75" i="1"/>
  <c r="N68" i="1"/>
  <c r="M68" i="1"/>
  <c r="L68" i="1"/>
  <c r="K68" i="1"/>
  <c r="J68" i="1"/>
  <c r="I68" i="1"/>
  <c r="I66" i="1" s="1"/>
  <c r="H68" i="1"/>
  <c r="G68" i="1"/>
  <c r="D68" i="1"/>
  <c r="N67" i="1"/>
  <c r="M67" i="1"/>
  <c r="L67" i="1"/>
  <c r="K67" i="1"/>
  <c r="J67" i="1"/>
  <c r="I67" i="1"/>
  <c r="H67" i="1"/>
  <c r="G67" i="1"/>
  <c r="D67" i="1"/>
  <c r="N64" i="1"/>
  <c r="M64" i="1"/>
  <c r="L64" i="1"/>
  <c r="K64" i="1"/>
  <c r="J64" i="1"/>
  <c r="I64" i="1"/>
  <c r="H64" i="1"/>
  <c r="G64" i="1"/>
  <c r="D64" i="1"/>
  <c r="N63" i="1"/>
  <c r="M63" i="1"/>
  <c r="L63" i="1"/>
  <c r="K63" i="1"/>
  <c r="J63" i="1"/>
  <c r="I63" i="1"/>
  <c r="H63" i="1"/>
  <c r="G63" i="1"/>
  <c r="D63" i="1"/>
  <c r="N62" i="1"/>
  <c r="M62" i="1"/>
  <c r="L62" i="1"/>
  <c r="K62" i="1"/>
  <c r="J62" i="1"/>
  <c r="I62" i="1"/>
  <c r="H62" i="1"/>
  <c r="G62" i="1"/>
  <c r="D62" i="1"/>
  <c r="N61" i="1"/>
  <c r="M61" i="1"/>
  <c r="M59" i="1" s="1"/>
  <c r="L61" i="1"/>
  <c r="K61" i="1"/>
  <c r="J61" i="1"/>
  <c r="I61" i="1"/>
  <c r="H61" i="1"/>
  <c r="G61" i="1"/>
  <c r="D61" i="1"/>
  <c r="N60" i="1"/>
  <c r="M60" i="1"/>
  <c r="L60" i="1"/>
  <c r="K60" i="1"/>
  <c r="J60" i="1"/>
  <c r="I60" i="1"/>
  <c r="H60" i="1"/>
  <c r="G60" i="1"/>
  <c r="D60" i="1"/>
  <c r="N57" i="1"/>
  <c r="M57" i="1"/>
  <c r="L57" i="1"/>
  <c r="K57" i="1"/>
  <c r="J57" i="1"/>
  <c r="I57" i="1"/>
  <c r="H57" i="1"/>
  <c r="G57" i="1"/>
  <c r="D57" i="1"/>
  <c r="N56" i="1"/>
  <c r="M56" i="1"/>
  <c r="L56" i="1"/>
  <c r="K56" i="1"/>
  <c r="J56" i="1"/>
  <c r="I56" i="1"/>
  <c r="H56" i="1"/>
  <c r="G56" i="1"/>
  <c r="D56" i="1"/>
  <c r="N55" i="1"/>
  <c r="M55" i="1"/>
  <c r="L55" i="1"/>
  <c r="K55" i="1"/>
  <c r="J55" i="1"/>
  <c r="I55" i="1"/>
  <c r="H55" i="1"/>
  <c r="G55" i="1"/>
  <c r="D55" i="1"/>
  <c r="N54" i="1"/>
  <c r="M54" i="1"/>
  <c r="L54" i="1"/>
  <c r="K54" i="1"/>
  <c r="J54" i="1"/>
  <c r="I54" i="1"/>
  <c r="H54" i="1"/>
  <c r="G54" i="1"/>
  <c r="D54" i="1"/>
  <c r="N51" i="1"/>
  <c r="M51" i="1"/>
  <c r="L51" i="1"/>
  <c r="K51" i="1"/>
  <c r="J51" i="1"/>
  <c r="I51" i="1"/>
  <c r="H51" i="1"/>
  <c r="G51" i="1"/>
  <c r="D51" i="1"/>
  <c r="N50" i="1"/>
  <c r="M50" i="1"/>
  <c r="L50" i="1"/>
  <c r="K50" i="1"/>
  <c r="J50" i="1"/>
  <c r="I50" i="1"/>
  <c r="H50" i="1"/>
  <c r="G50" i="1"/>
  <c r="D50" i="1"/>
  <c r="N49" i="1"/>
  <c r="M49" i="1"/>
  <c r="L49" i="1"/>
  <c r="K49" i="1"/>
  <c r="J49" i="1"/>
  <c r="I49" i="1"/>
  <c r="H49" i="1"/>
  <c r="G49" i="1"/>
  <c r="D49" i="1"/>
  <c r="N48" i="1"/>
  <c r="M48" i="1"/>
  <c r="L48" i="1"/>
  <c r="K48" i="1"/>
  <c r="J48" i="1"/>
  <c r="I48" i="1"/>
  <c r="H48" i="1"/>
  <c r="G48" i="1"/>
  <c r="E48" i="1" s="1"/>
  <c r="D48" i="1"/>
  <c r="N45" i="1"/>
  <c r="M45" i="1"/>
  <c r="L45" i="1"/>
  <c r="K45" i="1"/>
  <c r="J45" i="1"/>
  <c r="I45" i="1"/>
  <c r="H45" i="1"/>
  <c r="G45" i="1"/>
  <c r="D45" i="1"/>
  <c r="N44" i="1"/>
  <c r="M44" i="1"/>
  <c r="L44" i="1"/>
  <c r="K44" i="1"/>
  <c r="J44" i="1"/>
  <c r="I44" i="1"/>
  <c r="H44" i="1"/>
  <c r="G44" i="1"/>
  <c r="D44" i="1"/>
  <c r="N43" i="1"/>
  <c r="M43" i="1"/>
  <c r="L43" i="1"/>
  <c r="K43" i="1"/>
  <c r="J43" i="1"/>
  <c r="I43" i="1"/>
  <c r="H43" i="1"/>
  <c r="G43" i="1"/>
  <c r="D43" i="1"/>
  <c r="N42" i="1"/>
  <c r="M42" i="1"/>
  <c r="L42" i="1"/>
  <c r="K42" i="1"/>
  <c r="J42" i="1"/>
  <c r="I42" i="1"/>
  <c r="H42" i="1"/>
  <c r="G42" i="1"/>
  <c r="D42" i="1"/>
  <c r="N41" i="1"/>
  <c r="M41" i="1"/>
  <c r="L41" i="1"/>
  <c r="K41" i="1"/>
  <c r="J41" i="1"/>
  <c r="I41" i="1"/>
  <c r="H41" i="1"/>
  <c r="G41" i="1"/>
  <c r="D41" i="1"/>
  <c r="N40" i="1"/>
  <c r="M40" i="1"/>
  <c r="L40" i="1"/>
  <c r="K40" i="1"/>
  <c r="J40" i="1"/>
  <c r="I40" i="1"/>
  <c r="H40" i="1"/>
  <c r="G40" i="1"/>
  <c r="D40" i="1"/>
  <c r="N39" i="1"/>
  <c r="M39" i="1"/>
  <c r="L39" i="1"/>
  <c r="K39" i="1"/>
  <c r="J39" i="1"/>
  <c r="I39" i="1"/>
  <c r="H39" i="1"/>
  <c r="G39" i="1"/>
  <c r="D39" i="1"/>
  <c r="N38" i="1"/>
  <c r="M38" i="1"/>
  <c r="L38" i="1"/>
  <c r="K38" i="1"/>
  <c r="J38" i="1"/>
  <c r="I38" i="1"/>
  <c r="H38" i="1"/>
  <c r="G38" i="1"/>
  <c r="D38" i="1"/>
  <c r="N37" i="1"/>
  <c r="M37" i="1"/>
  <c r="L37" i="1"/>
  <c r="K37" i="1"/>
  <c r="J37" i="1"/>
  <c r="I37" i="1"/>
  <c r="H37" i="1"/>
  <c r="G37" i="1"/>
  <c r="D37" i="1"/>
  <c r="N36" i="1"/>
  <c r="M36" i="1"/>
  <c r="L36" i="1"/>
  <c r="K36" i="1"/>
  <c r="J36" i="1"/>
  <c r="I36" i="1"/>
  <c r="H36" i="1"/>
  <c r="G36" i="1"/>
  <c r="D36" i="1"/>
  <c r="N35" i="1"/>
  <c r="M35" i="1"/>
  <c r="L35" i="1"/>
  <c r="K35" i="1"/>
  <c r="J35" i="1"/>
  <c r="I35" i="1"/>
  <c r="H35" i="1"/>
  <c r="G35" i="1"/>
  <c r="D35" i="1"/>
  <c r="N34" i="1"/>
  <c r="M34" i="1"/>
  <c r="L34" i="1"/>
  <c r="K34" i="1"/>
  <c r="J34" i="1"/>
  <c r="I34" i="1"/>
  <c r="H34" i="1"/>
  <c r="G34" i="1"/>
  <c r="D34" i="1"/>
  <c r="N33" i="1"/>
  <c r="M33" i="1"/>
  <c r="L33" i="1"/>
  <c r="K33" i="1"/>
  <c r="J33" i="1"/>
  <c r="I33" i="1"/>
  <c r="H33" i="1"/>
  <c r="G33" i="1"/>
  <c r="D33" i="1"/>
  <c r="N32" i="1"/>
  <c r="M32" i="1"/>
  <c r="L32" i="1"/>
  <c r="K32" i="1"/>
  <c r="J32" i="1"/>
  <c r="I32" i="1"/>
  <c r="H32" i="1"/>
  <c r="G32" i="1"/>
  <c r="D32" i="1"/>
  <c r="N29" i="1"/>
  <c r="N27" i="1" s="1"/>
  <c r="M29" i="1"/>
  <c r="L29" i="1"/>
  <c r="L27" i="1" s="1"/>
  <c r="K29" i="1"/>
  <c r="J29" i="1"/>
  <c r="I29" i="1"/>
  <c r="H29" i="1"/>
  <c r="G29" i="1"/>
  <c r="D29" i="1"/>
  <c r="N28" i="1"/>
  <c r="M28" i="1"/>
  <c r="M27" i="1" s="1"/>
  <c r="L28" i="1"/>
  <c r="K28" i="1"/>
  <c r="K27" i="1" s="1"/>
  <c r="J28" i="1"/>
  <c r="I28" i="1"/>
  <c r="H28" i="1"/>
  <c r="G28" i="1"/>
  <c r="G27" i="1" s="1"/>
  <c r="D28" i="1"/>
  <c r="J27" i="1"/>
  <c r="M25" i="1"/>
  <c r="L25" i="1"/>
  <c r="J25" i="1"/>
  <c r="I25" i="1"/>
  <c r="H25" i="1"/>
  <c r="G25" i="1"/>
  <c r="D25" i="1"/>
  <c r="M24" i="1"/>
  <c r="L24" i="1"/>
  <c r="J24" i="1"/>
  <c r="K24" i="1" s="1"/>
  <c r="I24" i="1"/>
  <c r="H24" i="1"/>
  <c r="G24" i="1"/>
  <c r="D24" i="1"/>
  <c r="M23" i="1"/>
  <c r="L23" i="1"/>
  <c r="N23" i="1" s="1"/>
  <c r="J23" i="1"/>
  <c r="I23" i="1"/>
  <c r="H23" i="1"/>
  <c r="G23" i="1"/>
  <c r="D23" i="1"/>
  <c r="M22" i="1"/>
  <c r="L22" i="1"/>
  <c r="J22" i="1"/>
  <c r="K22" i="1" s="1"/>
  <c r="I22" i="1"/>
  <c r="H22" i="1"/>
  <c r="G22" i="1"/>
  <c r="D22" i="1"/>
  <c r="M21" i="1"/>
  <c r="L21" i="1"/>
  <c r="J21" i="1"/>
  <c r="I21" i="1"/>
  <c r="H21" i="1"/>
  <c r="G21" i="1"/>
  <c r="D21" i="1"/>
  <c r="M20" i="1"/>
  <c r="L20" i="1"/>
  <c r="J20" i="1"/>
  <c r="K20" i="1" s="1"/>
  <c r="I20" i="1"/>
  <c r="H20" i="1"/>
  <c r="G20" i="1"/>
  <c r="D20" i="1"/>
  <c r="M19" i="1"/>
  <c r="L19" i="1"/>
  <c r="N19" i="1" s="1"/>
  <c r="J19" i="1"/>
  <c r="I19" i="1"/>
  <c r="H19" i="1"/>
  <c r="G19" i="1"/>
  <c r="D19" i="1"/>
  <c r="N18" i="1"/>
  <c r="M18" i="1"/>
  <c r="L18" i="1"/>
  <c r="K18" i="1"/>
  <c r="J18" i="1"/>
  <c r="I18" i="1"/>
  <c r="H18" i="1"/>
  <c r="G18" i="1"/>
  <c r="D18" i="1"/>
  <c r="N17" i="1"/>
  <c r="M17" i="1"/>
  <c r="M15" i="1" s="1"/>
  <c r="L17" i="1"/>
  <c r="K17" i="1"/>
  <c r="J17" i="1"/>
  <c r="I17" i="1"/>
  <c r="G17" i="1"/>
  <c r="E17" i="1" s="1"/>
  <c r="D17" i="1"/>
  <c r="M16" i="1"/>
  <c r="L16" i="1"/>
  <c r="J16" i="1"/>
  <c r="I16" i="1"/>
  <c r="H16" i="1"/>
  <c r="G16" i="1"/>
  <c r="E16" i="1" s="1"/>
  <c r="D16" i="1"/>
  <c r="N13" i="1"/>
  <c r="M13" i="1"/>
  <c r="M12" i="1" s="1"/>
  <c r="L13" i="1"/>
  <c r="L12" i="1" s="1"/>
  <c r="K13" i="1"/>
  <c r="K12" i="1" s="1"/>
  <c r="J13" i="1"/>
  <c r="I13" i="1"/>
  <c r="I12" i="1" s="1"/>
  <c r="H13" i="1"/>
  <c r="H12" i="1" s="1"/>
  <c r="G13" i="1"/>
  <c r="D13" i="1"/>
  <c r="D12" i="1" s="1"/>
  <c r="E13" i="1" l="1"/>
  <c r="E12" i="1" s="1"/>
  <c r="E60" i="1"/>
  <c r="K59" i="1"/>
  <c r="D59" i="1"/>
  <c r="E63" i="1"/>
  <c r="E64" i="1"/>
  <c r="G94" i="1"/>
  <c r="K94" i="1"/>
  <c r="D120" i="1"/>
  <c r="J120" i="1"/>
  <c r="N120" i="1"/>
  <c r="E126" i="1"/>
  <c r="G158" i="1"/>
  <c r="M205" i="1"/>
  <c r="D194" i="1"/>
  <c r="M53" i="1"/>
  <c r="H59" i="1"/>
  <c r="L59" i="1"/>
  <c r="D111" i="1"/>
  <c r="M116" i="1"/>
  <c r="G120" i="1"/>
  <c r="D124" i="1"/>
  <c r="N124" i="1"/>
  <c r="I124" i="1"/>
  <c r="M124" i="1"/>
  <c r="L153" i="1"/>
  <c r="N31" i="1"/>
  <c r="G53" i="1"/>
  <c r="K53" i="1"/>
  <c r="J53" i="1"/>
  <c r="E68" i="1"/>
  <c r="F68" i="1" s="1"/>
  <c r="K66" i="1"/>
  <c r="E86" i="1"/>
  <c r="F86" i="1" s="1"/>
  <c r="E95" i="1"/>
  <c r="E103" i="1"/>
  <c r="K116" i="1"/>
  <c r="M131" i="1"/>
  <c r="M153" i="1"/>
  <c r="H153" i="1"/>
  <c r="E156" i="1"/>
  <c r="E213" i="1"/>
  <c r="E37" i="1"/>
  <c r="E41" i="1"/>
  <c r="I53" i="1"/>
  <c r="E56" i="1"/>
  <c r="D66" i="1"/>
  <c r="J66" i="1"/>
  <c r="N66" i="1"/>
  <c r="M66" i="1"/>
  <c r="M84" i="1"/>
  <c r="D94" i="1"/>
  <c r="J94" i="1"/>
  <c r="N94" i="1"/>
  <c r="E98" i="1"/>
  <c r="E102" i="1"/>
  <c r="I116" i="1"/>
  <c r="E118" i="1"/>
  <c r="E154" i="1"/>
  <c r="K153" i="1"/>
  <c r="J153" i="1"/>
  <c r="I205" i="1"/>
  <c r="L205" i="1"/>
  <c r="I15" i="1"/>
  <c r="E43" i="1"/>
  <c r="E44" i="1"/>
  <c r="H47" i="1"/>
  <c r="E61" i="1"/>
  <c r="M74" i="1"/>
  <c r="G84" i="1"/>
  <c r="H111" i="1"/>
  <c r="D116" i="1"/>
  <c r="J116" i="1"/>
  <c r="N116" i="1"/>
  <c r="K124" i="1"/>
  <c r="M139" i="1"/>
  <c r="E148" i="1"/>
  <c r="G153" i="1"/>
  <c r="E177" i="1"/>
  <c r="E181" i="1"/>
  <c r="E206" i="1"/>
  <c r="E217" i="1"/>
  <c r="K216" i="1"/>
  <c r="D216" i="1"/>
  <c r="E222" i="1"/>
  <c r="H226" i="1"/>
  <c r="G47" i="1"/>
  <c r="I173" i="1"/>
  <c r="I31" i="1"/>
  <c r="M31" i="1"/>
  <c r="E33" i="1"/>
  <c r="E34" i="1"/>
  <c r="E42" i="1"/>
  <c r="F42" i="1" s="1"/>
  <c r="J47" i="1"/>
  <c r="N47" i="1"/>
  <c r="E79" i="1"/>
  <c r="I84" i="1"/>
  <c r="H116" i="1"/>
  <c r="L116" i="1"/>
  <c r="H124" i="1"/>
  <c r="G131" i="1"/>
  <c r="E140" i="1"/>
  <c r="F140" i="1" s="1"/>
  <c r="K139" i="1"/>
  <c r="D139" i="1"/>
  <c r="I158" i="1"/>
  <c r="E183" i="1"/>
  <c r="E191" i="1"/>
  <c r="H194" i="1"/>
  <c r="J221" i="1"/>
  <c r="N221" i="1"/>
  <c r="L84" i="1"/>
  <c r="H171" i="1"/>
  <c r="H244" i="1" s="1"/>
  <c r="G139" i="1"/>
  <c r="E179" i="1"/>
  <c r="E195" i="1"/>
  <c r="K194" i="1"/>
  <c r="N205" i="1"/>
  <c r="E223" i="1"/>
  <c r="E228" i="1"/>
  <c r="G12" i="1"/>
  <c r="E20" i="1"/>
  <c r="E21" i="1"/>
  <c r="E24" i="1"/>
  <c r="E25" i="1"/>
  <c r="N25" i="1"/>
  <c r="E28" i="1"/>
  <c r="H31" i="1"/>
  <c r="E38" i="1"/>
  <c r="F38" i="1" s="1"/>
  <c r="E51" i="1"/>
  <c r="D53" i="1"/>
  <c r="N53" i="1"/>
  <c r="E57" i="1"/>
  <c r="F57" i="1" s="1"/>
  <c r="E67" i="1"/>
  <c r="D74" i="1"/>
  <c r="E80" i="1"/>
  <c r="E85" i="1"/>
  <c r="E113" i="1"/>
  <c r="E121" i="1"/>
  <c r="K120" i="1"/>
  <c r="E129" i="1"/>
  <c r="H131" i="1"/>
  <c r="L131" i="1"/>
  <c r="K131" i="1"/>
  <c r="J131" i="1"/>
  <c r="J139" i="1"/>
  <c r="I139" i="1"/>
  <c r="M158" i="1"/>
  <c r="J158" i="1"/>
  <c r="J145" i="1" s="1"/>
  <c r="J243" i="1" s="1"/>
  <c r="D173" i="1"/>
  <c r="D171" i="1" s="1"/>
  <c r="D244" i="1" s="1"/>
  <c r="J173" i="1"/>
  <c r="M173" i="1"/>
  <c r="M171" i="1" s="1"/>
  <c r="M244" i="1" s="1"/>
  <c r="E187" i="1"/>
  <c r="E196" i="1"/>
  <c r="K205" i="1"/>
  <c r="E211" i="1"/>
  <c r="L216" i="1"/>
  <c r="L200" i="1" s="1"/>
  <c r="L245" i="1" s="1"/>
  <c r="E218" i="1"/>
  <c r="M221" i="1"/>
  <c r="M226" i="1"/>
  <c r="G15" i="1"/>
  <c r="I59" i="1"/>
  <c r="K84" i="1"/>
  <c r="K171" i="1"/>
  <c r="K244" i="1" s="1"/>
  <c r="N16" i="1"/>
  <c r="E22" i="1"/>
  <c r="H27" i="1"/>
  <c r="D27" i="1"/>
  <c r="L31" i="1"/>
  <c r="D31" i="1"/>
  <c r="J31" i="1"/>
  <c r="E40" i="1"/>
  <c r="D47" i="1"/>
  <c r="L47" i="1"/>
  <c r="E50" i="1"/>
  <c r="E55" i="1"/>
  <c r="F55" i="1" s="1"/>
  <c r="J59" i="1"/>
  <c r="N59" i="1"/>
  <c r="E75" i="1"/>
  <c r="L74" i="1"/>
  <c r="E76" i="1"/>
  <c r="K74" i="1"/>
  <c r="E82" i="1"/>
  <c r="E87" i="1"/>
  <c r="E92" i="1"/>
  <c r="E91" i="1" s="1"/>
  <c r="I94" i="1"/>
  <c r="M94" i="1"/>
  <c r="E96" i="1"/>
  <c r="L94" i="1"/>
  <c r="M120" i="1"/>
  <c r="H120" i="1"/>
  <c r="L120" i="1"/>
  <c r="L124" i="1"/>
  <c r="J124" i="1"/>
  <c r="J109" i="1" s="1"/>
  <c r="J242" i="1" s="1"/>
  <c r="N131" i="1"/>
  <c r="I131" i="1"/>
  <c r="E134" i="1"/>
  <c r="H139" i="1"/>
  <c r="E141" i="1"/>
  <c r="L145" i="1"/>
  <c r="L243" i="1" s="1"/>
  <c r="D153" i="1"/>
  <c r="N153" i="1"/>
  <c r="N145" i="1" s="1"/>
  <c r="N243" i="1" s="1"/>
  <c r="E175" i="1"/>
  <c r="E178" i="1"/>
  <c r="E185" i="1"/>
  <c r="E189" i="1"/>
  <c r="E192" i="1"/>
  <c r="H205" i="1"/>
  <c r="D205" i="1"/>
  <c r="D200" i="1" s="1"/>
  <c r="D245" i="1" s="1"/>
  <c r="E208" i="1"/>
  <c r="F208" i="1" s="1"/>
  <c r="E227" i="1"/>
  <c r="K109" i="1"/>
  <c r="K242" i="1" s="1"/>
  <c r="M145" i="1"/>
  <c r="M243" i="1" s="1"/>
  <c r="L171" i="1"/>
  <c r="L244" i="1" s="1"/>
  <c r="H15" i="1"/>
  <c r="K145" i="1"/>
  <c r="K243" i="1" s="1"/>
  <c r="E207" i="1"/>
  <c r="F207" i="1" s="1"/>
  <c r="E214" i="1"/>
  <c r="E219" i="1"/>
  <c r="H221" i="1"/>
  <c r="E229" i="1"/>
  <c r="E19" i="1"/>
  <c r="M72" i="1"/>
  <c r="M241" i="1" s="1"/>
  <c r="E97" i="1"/>
  <c r="E101" i="1"/>
  <c r="G111" i="1"/>
  <c r="E114" i="1"/>
  <c r="E111" i="1" s="1"/>
  <c r="G128" i="1"/>
  <c r="E133" i="1"/>
  <c r="E155" i="1"/>
  <c r="D158" i="1"/>
  <c r="E180" i="1"/>
  <c r="E186" i="1"/>
  <c r="E212" i="1"/>
  <c r="H216" i="1"/>
  <c r="G226" i="1"/>
  <c r="E230" i="1"/>
  <c r="D15" i="1"/>
  <c r="D10" i="1" s="1"/>
  <c r="E23" i="1"/>
  <c r="F23" i="1" s="1"/>
  <c r="E39" i="1"/>
  <c r="K47" i="1"/>
  <c r="H53" i="1"/>
  <c r="L53" i="1"/>
  <c r="G66" i="1"/>
  <c r="H66" i="1"/>
  <c r="L66" i="1"/>
  <c r="D84" i="1"/>
  <c r="D72" i="1" s="1"/>
  <c r="D241" i="1" s="1"/>
  <c r="G91" i="1"/>
  <c r="H94" i="1"/>
  <c r="H72" i="1" s="1"/>
  <c r="H241" i="1" s="1"/>
  <c r="D131" i="1"/>
  <c r="D109" i="1" s="1"/>
  <c r="D242" i="1" s="1"/>
  <c r="E159" i="1"/>
  <c r="E163" i="1"/>
  <c r="E165" i="1"/>
  <c r="L15" i="1"/>
  <c r="E18" i="1"/>
  <c r="E15" i="1" s="1"/>
  <c r="N21" i="1"/>
  <c r="E29" i="1"/>
  <c r="E27" i="1" s="1"/>
  <c r="E32" i="1"/>
  <c r="K31" i="1"/>
  <c r="E35" i="1"/>
  <c r="F35" i="1" s="1"/>
  <c r="E36" i="1"/>
  <c r="F36" i="1" s="1"/>
  <c r="E49" i="1"/>
  <c r="F49" i="1" s="1"/>
  <c r="E62" i="1"/>
  <c r="E59" i="1" s="1"/>
  <c r="G74" i="1"/>
  <c r="G72" i="1" s="1"/>
  <c r="G241" i="1" s="1"/>
  <c r="E78" i="1"/>
  <c r="E74" i="1" s="1"/>
  <c r="E81" i="1"/>
  <c r="E99" i="1"/>
  <c r="F99" i="1" s="1"/>
  <c r="E100" i="1"/>
  <c r="E104" i="1"/>
  <c r="F104" i="1" s="1"/>
  <c r="E117" i="1"/>
  <c r="E122" i="1"/>
  <c r="F122" i="1" s="1"/>
  <c r="E125" i="1"/>
  <c r="E137" i="1"/>
  <c r="E151" i="1"/>
  <c r="E176" i="1"/>
  <c r="E182" i="1"/>
  <c r="E190" i="1"/>
  <c r="E209" i="1"/>
  <c r="F32" i="1"/>
  <c r="F20" i="1"/>
  <c r="F21" i="1"/>
  <c r="F24" i="1"/>
  <c r="F25" i="1"/>
  <c r="F39" i="1"/>
  <c r="F19" i="1"/>
  <c r="F28" i="1"/>
  <c r="F33" i="1"/>
  <c r="F34" i="1"/>
  <c r="F40" i="1"/>
  <c r="F43" i="1"/>
  <c r="D240" i="1"/>
  <c r="F22" i="1"/>
  <c r="F12" i="1"/>
  <c r="J12" i="1"/>
  <c r="N12" i="1"/>
  <c r="J15" i="1"/>
  <c r="F17" i="1"/>
  <c r="K19" i="1"/>
  <c r="K21" i="1"/>
  <c r="K23" i="1"/>
  <c r="K25" i="1"/>
  <c r="I27" i="1"/>
  <c r="G31" i="1"/>
  <c r="I47" i="1"/>
  <c r="M47" i="1"/>
  <c r="M10" i="1" s="1"/>
  <c r="F56" i="1"/>
  <c r="F60" i="1"/>
  <c r="F64" i="1"/>
  <c r="N20" i="1"/>
  <c r="N22" i="1"/>
  <c r="N24" i="1"/>
  <c r="E47" i="1"/>
  <c r="F48" i="1"/>
  <c r="F76" i="1"/>
  <c r="F78" i="1"/>
  <c r="F80" i="1"/>
  <c r="F13" i="1"/>
  <c r="F16" i="1"/>
  <c r="F44" i="1"/>
  <c r="E45" i="1"/>
  <c r="F50" i="1"/>
  <c r="F82" i="1"/>
  <c r="K16" i="1"/>
  <c r="F37" i="1"/>
  <c r="F41" i="1"/>
  <c r="F51" i="1"/>
  <c r="E66" i="1"/>
  <c r="F67" i="1"/>
  <c r="F81" i="1"/>
  <c r="F114" i="1"/>
  <c r="E54" i="1"/>
  <c r="F61" i="1"/>
  <c r="F63" i="1"/>
  <c r="F75" i="1"/>
  <c r="F77" i="1"/>
  <c r="F79" i="1"/>
  <c r="F85" i="1"/>
  <c r="F95" i="1"/>
  <c r="E94" i="1"/>
  <c r="F100" i="1"/>
  <c r="F103" i="1"/>
  <c r="F112" i="1"/>
  <c r="G59" i="1"/>
  <c r="I74" i="1"/>
  <c r="J84" i="1"/>
  <c r="N84" i="1"/>
  <c r="E89" i="1"/>
  <c r="F96" i="1"/>
  <c r="M109" i="1"/>
  <c r="M242" i="1" s="1"/>
  <c r="E116" i="1"/>
  <c r="F117" i="1"/>
  <c r="E124" i="1"/>
  <c r="F125" i="1"/>
  <c r="E128" i="1"/>
  <c r="F129" i="1"/>
  <c r="F133" i="1"/>
  <c r="F137" i="1"/>
  <c r="E136" i="1"/>
  <c r="F87" i="1"/>
  <c r="E88" i="1"/>
  <c r="F97" i="1"/>
  <c r="F98" i="1"/>
  <c r="F101" i="1"/>
  <c r="F102" i="1"/>
  <c r="H109" i="1"/>
  <c r="H242" i="1" s="1"/>
  <c r="L109" i="1"/>
  <c r="L242" i="1" s="1"/>
  <c r="F134" i="1"/>
  <c r="F92" i="1"/>
  <c r="F113" i="1"/>
  <c r="F118" i="1"/>
  <c r="F121" i="1"/>
  <c r="F126" i="1"/>
  <c r="E132" i="1"/>
  <c r="H145" i="1"/>
  <c r="H243" i="1" s="1"/>
  <c r="F161" i="1"/>
  <c r="E173" i="1"/>
  <c r="F174" i="1"/>
  <c r="F176" i="1"/>
  <c r="F180" i="1"/>
  <c r="E120" i="1"/>
  <c r="I120" i="1"/>
  <c r="I109" i="1" s="1"/>
  <c r="G124" i="1"/>
  <c r="G109" i="1" s="1"/>
  <c r="G242" i="1" s="1"/>
  <c r="F155" i="1"/>
  <c r="E158" i="1"/>
  <c r="F159" i="1"/>
  <c r="F163" i="1"/>
  <c r="F91" i="1"/>
  <c r="E150" i="1"/>
  <c r="F151" i="1"/>
  <c r="F167" i="1"/>
  <c r="F179" i="1"/>
  <c r="F181" i="1"/>
  <c r="N139" i="1"/>
  <c r="F141" i="1"/>
  <c r="E139" i="1"/>
  <c r="F148" i="1"/>
  <c r="E147" i="1"/>
  <c r="F165" i="1"/>
  <c r="F186" i="1"/>
  <c r="F154" i="1"/>
  <c r="F156" i="1"/>
  <c r="F195" i="1"/>
  <c r="E194" i="1"/>
  <c r="G147" i="1"/>
  <c r="G145" i="1" s="1"/>
  <c r="G243" i="1" s="1"/>
  <c r="E153" i="1"/>
  <c r="I153" i="1"/>
  <c r="I145" i="1" s="1"/>
  <c r="N173" i="1"/>
  <c r="F175" i="1"/>
  <c r="F177" i="1"/>
  <c r="F178" i="1"/>
  <c r="F182" i="1"/>
  <c r="F183" i="1"/>
  <c r="F188" i="1"/>
  <c r="F190" i="1"/>
  <c r="F192" i="1"/>
  <c r="F203" i="1"/>
  <c r="E202" i="1"/>
  <c r="I171" i="1"/>
  <c r="G173" i="1"/>
  <c r="F184" i="1"/>
  <c r="F185" i="1"/>
  <c r="F212" i="1"/>
  <c r="F219" i="1"/>
  <c r="F228" i="1"/>
  <c r="F187" i="1"/>
  <c r="F189" i="1"/>
  <c r="F191" i="1"/>
  <c r="J194" i="1"/>
  <c r="N194" i="1"/>
  <c r="F196" i="1"/>
  <c r="J202" i="1"/>
  <c r="N202" i="1"/>
  <c r="F206" i="1"/>
  <c r="F229" i="1"/>
  <c r="G194" i="1"/>
  <c r="G202" i="1"/>
  <c r="J205" i="1"/>
  <c r="F209" i="1"/>
  <c r="E210" i="1"/>
  <c r="F213" i="1"/>
  <c r="E216" i="1"/>
  <c r="F217" i="1"/>
  <c r="F218" i="1"/>
  <c r="F230" i="1"/>
  <c r="F211" i="1"/>
  <c r="F214" i="1"/>
  <c r="E221" i="1"/>
  <c r="F222" i="1"/>
  <c r="F223" i="1"/>
  <c r="F227" i="1"/>
  <c r="E226" i="1"/>
  <c r="G221" i="1"/>
  <c r="K221" i="1"/>
  <c r="K200" i="1" s="1"/>
  <c r="K245" i="1" s="1"/>
  <c r="F231" i="1"/>
  <c r="I221" i="1"/>
  <c r="F224" i="1"/>
  <c r="J226" i="1"/>
  <c r="N226" i="1"/>
  <c r="F29" i="1" l="1"/>
  <c r="D145" i="1"/>
  <c r="F62" i="1"/>
  <c r="L72" i="1"/>
  <c r="L241" i="1" s="1"/>
  <c r="E84" i="1"/>
  <c r="E72" i="1" s="1"/>
  <c r="F18" i="1"/>
  <c r="H10" i="1"/>
  <c r="H240" i="1" s="1"/>
  <c r="M200" i="1"/>
  <c r="M245" i="1" s="1"/>
  <c r="H200" i="1"/>
  <c r="H245" i="1" s="1"/>
  <c r="K72" i="1"/>
  <c r="K241" i="1" s="1"/>
  <c r="L10" i="1"/>
  <c r="L240" i="1" s="1"/>
  <c r="D243" i="1"/>
  <c r="D246" i="1" s="1"/>
  <c r="D234" i="1"/>
  <c r="G200" i="1"/>
  <c r="G245" i="1" s="1"/>
  <c r="K15" i="1"/>
  <c r="K10" i="1" s="1"/>
  <c r="M240" i="1"/>
  <c r="F210" i="1"/>
  <c r="J200" i="1"/>
  <c r="E145" i="1"/>
  <c r="F147" i="1"/>
  <c r="F150" i="1"/>
  <c r="I243" i="1"/>
  <c r="F120" i="1"/>
  <c r="E131" i="1"/>
  <c r="E109" i="1" s="1"/>
  <c r="F132" i="1"/>
  <c r="F84" i="1"/>
  <c r="F128" i="1"/>
  <c r="F74" i="1"/>
  <c r="F111" i="1"/>
  <c r="F45" i="1"/>
  <c r="F47" i="1"/>
  <c r="I10" i="1"/>
  <c r="J10" i="1"/>
  <c r="N15" i="1"/>
  <c r="N10" i="1" s="1"/>
  <c r="F15" i="1"/>
  <c r="F216" i="1"/>
  <c r="N171" i="1"/>
  <c r="N109" i="1"/>
  <c r="I242" i="1"/>
  <c r="F116" i="1"/>
  <c r="J72" i="1"/>
  <c r="F59" i="1"/>
  <c r="F27" i="1"/>
  <c r="F221" i="1"/>
  <c r="E205" i="1"/>
  <c r="E200" i="1" s="1"/>
  <c r="G171" i="1"/>
  <c r="G244" i="1" s="1"/>
  <c r="F194" i="1"/>
  <c r="J171" i="1"/>
  <c r="F139" i="1"/>
  <c r="F158" i="1"/>
  <c r="E171" i="1"/>
  <c r="F173" i="1"/>
  <c r="F88" i="1"/>
  <c r="F136" i="1"/>
  <c r="F66" i="1"/>
  <c r="N72" i="1"/>
  <c r="G10" i="1"/>
  <c r="H234" i="1"/>
  <c r="E31" i="1"/>
  <c r="L234" i="1"/>
  <c r="F226" i="1"/>
  <c r="N200" i="1"/>
  <c r="I244" i="1"/>
  <c r="F202" i="1"/>
  <c r="I200" i="1"/>
  <c r="F153" i="1"/>
  <c r="F124" i="1"/>
  <c r="F89" i="1"/>
  <c r="I72" i="1"/>
  <c r="F94" i="1"/>
  <c r="E53" i="1"/>
  <c r="F54" i="1"/>
  <c r="K240" i="1"/>
  <c r="K234" i="1"/>
  <c r="H246" i="1"/>
  <c r="L246" i="1"/>
  <c r="M234" i="1" l="1"/>
  <c r="M246" i="1"/>
  <c r="E10" i="1"/>
  <c r="E240" i="1" s="1"/>
  <c r="K246" i="1"/>
  <c r="I245" i="1"/>
  <c r="E244" i="1"/>
  <c r="F171" i="1"/>
  <c r="F205" i="1"/>
  <c r="E242" i="1"/>
  <c r="F109" i="1"/>
  <c r="F131" i="1"/>
  <c r="E243" i="1"/>
  <c r="F145" i="1"/>
  <c r="N234" i="1"/>
  <c r="N240" i="1"/>
  <c r="N245" i="1"/>
  <c r="F31" i="1"/>
  <c r="J241" i="1"/>
  <c r="F53" i="1"/>
  <c r="I241" i="1"/>
  <c r="N241" i="1"/>
  <c r="N244" i="1"/>
  <c r="E241" i="1"/>
  <c r="F72" i="1"/>
  <c r="E245" i="1"/>
  <c r="F200" i="1"/>
  <c r="G240" i="1"/>
  <c r="G246" i="1" s="1"/>
  <c r="G234" i="1"/>
  <c r="J244" i="1"/>
  <c r="N242" i="1"/>
  <c r="J234" i="1"/>
  <c r="J240" i="1"/>
  <c r="I240" i="1"/>
  <c r="I234" i="1"/>
  <c r="J245" i="1"/>
  <c r="F10" i="1" l="1"/>
  <c r="E234" i="1"/>
  <c r="F241" i="1"/>
  <c r="N246" i="1"/>
  <c r="F244" i="1"/>
  <c r="J246" i="1"/>
  <c r="F245" i="1"/>
  <c r="F242" i="1"/>
  <c r="I246" i="1"/>
  <c r="F234" i="1"/>
  <c r="F243" i="1"/>
  <c r="E246" i="1"/>
  <c r="F240" i="1"/>
  <c r="F246" i="1" l="1"/>
</calcChain>
</file>

<file path=xl/sharedStrings.xml><?xml version="1.0" encoding="utf-8"?>
<sst xmlns="http://schemas.openxmlformats.org/spreadsheetml/2006/main" count="373" uniqueCount="242">
  <si>
    <t>Población de Internos en Establecimientos de Reclusión y Regionales</t>
  </si>
  <si>
    <t xml:space="preserve"> Abril 30  de 2013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</si>
  <si>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</si>
  <si>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</si>
  <si>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</si>
  <si>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</si>
  <si>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</si>
  <si>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</si>
  <si>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</si>
  <si>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</si>
  <si>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</si>
  <si>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</si>
  <si>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</si>
  <si>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</si>
  <si>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</si>
  <si>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</si>
  <si>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</si>
  <si>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</si>
  <si>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</si>
  <si>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</si>
  <si>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</si>
  <si>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</si>
  <si>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</si>
  <si>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</si>
  <si>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</si>
  <si>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</si>
  <si>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</si>
  <si>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</si>
  <si>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</si>
  <si>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</si>
  <si>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</si>
  <si>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</si>
  <si>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</si>
  <si>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</si>
  <si>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</si>
  <si>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</si>
  <si>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</si>
  <si>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</si>
  <si>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</si>
  <si>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</si>
  <si>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</si>
  <si>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CUNDINAMARCA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</si>
  <si>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</si>
  <si>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</si>
  <si>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</si>
  <si>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</si>
  <si>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</si>
  <si>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</si>
  <si>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</si>
  <si>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</si>
  <si>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</si>
  <si>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</si>
  <si>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</si>
  <si>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</si>
  <si>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</si>
  <si>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POLA</t>
  </si>
  <si>
    <t>LA MESA</t>
  </si>
  <si>
    <t>UBATE</t>
  </si>
  <si>
    <t>VILLETA</t>
  </si>
  <si>
    <t>ZIPAQUIRA</t>
  </si>
  <si>
    <t>HUILA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</si>
  <si>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</si>
  <si>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</si>
  <si>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</si>
  <si>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</si>
  <si>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</si>
  <si>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</si>
  <si>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</si>
  <si>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</si>
  <si>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</si>
  <si>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</si>
  <si>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</si>
  <si>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</si>
  <si>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</si>
  <si>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</si>
  <si>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</si>
  <si>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</si>
  <si>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</si>
  <si>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</si>
  <si>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</si>
  <si>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</si>
  <si>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</si>
  <si>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</si>
  <si>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</si>
  <si>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</si>
  <si>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</si>
  <si>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</si>
  <si>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</si>
  <si>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</si>
  <si>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</si>
  <si>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</si>
  <si>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</si>
  <si>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</si>
  <si>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</si>
  <si>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</si>
  <si>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</si>
  <si>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</si>
  <si>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</si>
  <si>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</si>
  <si>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</si>
  <si>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</si>
  <si>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</si>
  <si>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</si>
  <si>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</si>
  <si>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</si>
  <si>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</si>
  <si>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</si>
  <si>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</si>
  <si>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</si>
  <si>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</si>
  <si>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</si>
  <si>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</si>
  <si>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</si>
  <si>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</si>
  <si>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</si>
  <si>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</si>
  <si>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</si>
  <si>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</si>
  <si>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</si>
  <si>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</si>
  <si>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</si>
  <si>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</si>
  <si>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</si>
  <si>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</si>
  <si>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</si>
  <si>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</si>
  <si>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</si>
  <si>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</si>
  <si>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</si>
  <si>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</si>
  <si>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</si>
  <si>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</si>
  <si>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</si>
  <si>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</si>
  <si>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</si>
  <si>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</si>
  <si>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</si>
  <si>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</si>
  <si>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</si>
  <si>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</si>
  <si>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</si>
  <si>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</si>
  <si>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</si>
  <si>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</si>
  <si>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</si>
  <si>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</si>
  <si>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</si>
  <si>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</si>
  <si>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</si>
  <si>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</si>
  <si>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</si>
  <si>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</si>
  <si>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</si>
  <si>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</si>
  <si>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</si>
  <si>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</si>
  <si>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</si>
  <si>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</si>
  <si>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</si>
  <si>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</si>
  <si>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</si>
  <si>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</si>
  <si>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</si>
  <si>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</si>
  <si>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</si>
  <si>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</si>
  <si>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</si>
  <si>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</si>
  <si>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</si>
  <si>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</si>
  <si>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E.P.A.M.S.-C.A.S- E.R.E.- J.P.</t>
  </si>
  <si>
    <t>ITAGUI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</si>
  <si>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</si>
  <si>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</si>
  <si>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</si>
  <si>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</si>
  <si>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</si>
  <si>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</si>
  <si>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</si>
  <si>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</si>
  <si>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</si>
  <si>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</si>
  <si>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</si>
  <si>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</si>
  <si>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</si>
  <si>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</si>
  <si>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</si>
  <si>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</si>
  <si>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</si>
  <si>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</si>
  <si>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</si>
  <si>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</si>
  <si>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</si>
  <si>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</si>
  <si>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</si>
  <si>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</si>
  <si>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</si>
  <si>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</si>
  <si>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</si>
  <si>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</si>
  <si>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</si>
  <si>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</si>
  <si>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</si>
  <si>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</si>
  <si>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</si>
  <si>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</si>
  <si>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</si>
  <si>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</si>
  <si>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</si>
  <si>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</si>
  <si>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</si>
  <si>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</si>
  <si>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</si>
  <si>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</si>
  <si>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</si>
  <si>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</si>
  <si>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</si>
  <si>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</si>
  <si>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</si>
  <si>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</si>
  <si>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</si>
  <si>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</si>
  <si>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</si>
  <si>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</si>
  <si>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</si>
  <si>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</si>
  <si>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</si>
  <si>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</si>
  <si>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 xml:space="preserve">FUENTE: SISIPEC WEB -  AJUSTE DE 587  INTERNOS SINDICADOS Y CONDENADOS 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</si>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</sst>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4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0" fontId="0" fillId="0" borderId="0"/>
    <xf numFmtId="9" fontId="24" fillId="0" borderId="0" applyFont="0" applyFill="0" applyBorder="0" applyAlignment="0" applyProtection="0"/>
    <xf numFmtId="0" fontId="29" fillId="45" borderId="0" applyNumberFormat="0" applyBorder="0" applyAlignment="0" applyProtection="0"/>
    <xf numFmtId="0" fontId="1" fillId="10" borderId="0" applyNumberFormat="0" applyBorder="0" applyAlignment="0" applyProtection="0"/>
    <xf numFmtId="0" fontId="29" fillId="46" borderId="0" applyNumberFormat="0" applyBorder="0" applyAlignment="0" applyProtection="0"/>
    <xf numFmtId="0" fontId="1" fillId="14" borderId="0" applyNumberFormat="0" applyBorder="0" applyAlignment="0" applyProtection="0"/>
    <xf numFmtId="0" fontId="29" fillId="47" borderId="0" applyNumberFormat="0" applyBorder="0" applyAlignment="0" applyProtection="0"/>
    <xf numFmtId="0" fontId="1" fillId="18" borderId="0" applyNumberFormat="0" applyBorder="0" applyAlignment="0" applyProtection="0"/>
    <xf numFmtId="0" fontId="29" fillId="48" borderId="0" applyNumberFormat="0" applyBorder="0" applyAlignment="0" applyProtection="0"/>
    <xf numFmtId="0" fontId="1" fillId="22" borderId="0" applyNumberFormat="0" applyBorder="0" applyAlignment="0" applyProtection="0"/>
    <xf numFmtId="0" fontId="29" fillId="49" borderId="0" applyNumberFormat="0" applyBorder="0" applyAlignment="0" applyProtection="0"/>
    <xf numFmtId="0" fontId="1" fillId="26" borderId="0" applyNumberFormat="0" applyBorder="0" applyAlignment="0" applyProtection="0"/>
    <xf numFmtId="0" fontId="29" fillId="50" borderId="0" applyNumberFormat="0" applyBorder="0" applyAlignment="0" applyProtection="0"/>
    <xf numFmtId="0" fontId="1" fillId="30" borderId="0" applyNumberFormat="0" applyBorder="0" applyAlignment="0" applyProtection="0"/>
    <xf numFmtId="0" fontId="29" fillId="51" borderId="0" applyNumberFormat="0" applyBorder="0" applyAlignment="0" applyProtection="0"/>
    <xf numFmtId="0" fontId="1" fillId="11" borderId="0" applyNumberFormat="0" applyBorder="0" applyAlignment="0" applyProtection="0"/>
    <xf numFmtId="0" fontId="29" fillId="52" borderId="0" applyNumberFormat="0" applyBorder="0" applyAlignment="0" applyProtection="0"/>
    <xf numFmtId="0" fontId="1" fillId="15" borderId="0" applyNumberFormat="0" applyBorder="0" applyAlignment="0" applyProtection="0"/>
    <xf numFmtId="0" fontId="29" fillId="53" borderId="0" applyNumberFormat="0" applyBorder="0" applyAlignment="0" applyProtection="0"/>
    <xf numFmtId="0" fontId="1" fillId="19" borderId="0" applyNumberFormat="0" applyBorder="0" applyAlignment="0" applyProtection="0"/>
    <xf numFmtId="0" fontId="29" fillId="48" borderId="0" applyNumberFormat="0" applyBorder="0" applyAlignment="0" applyProtection="0"/>
    <xf numFmtId="0" fontId="1" fillId="23" borderId="0" applyNumberFormat="0" applyBorder="0" applyAlignment="0" applyProtection="0"/>
    <xf numFmtId="0" fontId="29" fillId="51" borderId="0" applyNumberFormat="0" applyBorder="0" applyAlignment="0" applyProtection="0"/>
    <xf numFmtId="0" fontId="1" fillId="27" borderId="0" applyNumberFormat="0" applyBorder="0" applyAlignment="0" applyProtection="0"/>
    <xf numFmtId="0" fontId="29" fillId="54" borderId="0" applyNumberFormat="0" applyBorder="0" applyAlignment="0" applyProtection="0"/>
    <xf numFmtId="0" fontId="1" fillId="31" borderId="0" applyNumberFormat="0" applyBorder="0" applyAlignment="0" applyProtection="0"/>
    <xf numFmtId="0" fontId="30" fillId="55" borderId="0" applyNumberFormat="0" applyBorder="0" applyAlignment="0" applyProtection="0"/>
    <xf numFmtId="0" fontId="17" fillId="12" borderId="0" applyNumberFormat="0" applyBorder="0" applyAlignment="0" applyProtection="0"/>
    <xf numFmtId="0" fontId="30" fillId="52" borderId="0" applyNumberFormat="0" applyBorder="0" applyAlignment="0" applyProtection="0"/>
    <xf numFmtId="0" fontId="17" fillId="16" borderId="0" applyNumberFormat="0" applyBorder="0" applyAlignment="0" applyProtection="0"/>
    <xf numFmtId="0" fontId="30" fillId="53" borderId="0" applyNumberFormat="0" applyBorder="0" applyAlignment="0" applyProtection="0"/>
    <xf numFmtId="0" fontId="17" fillId="20" borderId="0" applyNumberFormat="0" applyBorder="0" applyAlignment="0" applyProtection="0"/>
    <xf numFmtId="0" fontId="30" fillId="56" borderId="0" applyNumberFormat="0" applyBorder="0" applyAlignment="0" applyProtection="0"/>
    <xf numFmtId="0" fontId="17" fillId="24" borderId="0" applyNumberFormat="0" applyBorder="0" applyAlignment="0" applyProtection="0"/>
    <xf numFmtId="0" fontId="30" fillId="57" borderId="0" applyNumberFormat="0" applyBorder="0" applyAlignment="0" applyProtection="0"/>
    <xf numFmtId="0" fontId="17" fillId="28" borderId="0" applyNumberFormat="0" applyBorder="0" applyAlignment="0" applyProtection="0"/>
    <xf numFmtId="0" fontId="30" fillId="58" borderId="0" applyNumberFormat="0" applyBorder="0" applyAlignment="0" applyProtection="0"/>
    <xf numFmtId="0" fontId="17" fillId="32" borderId="0" applyNumberFormat="0" applyBorder="0" applyAlignment="0" applyProtection="0"/>
    <xf numFmtId="0" fontId="31" fillId="47" borderId="0" applyNumberFormat="0" applyBorder="0" applyAlignment="0" applyProtection="0"/>
    <xf numFmtId="0" fontId="6" fillId="2" borderId="0" applyNumberFormat="0" applyBorder="0" applyAlignment="0" applyProtection="0"/>
    <xf numFmtId="0" fontId="32" fillId="59" borderId="68" applyNumberFormat="0" applyAlignment="0" applyProtection="0"/>
    <xf numFmtId="0" fontId="11" fillId="6" borderId="4" applyNumberFormat="0" applyAlignment="0" applyProtection="0"/>
    <xf numFmtId="0" fontId="33" fillId="60" borderId="69" applyNumberFormat="0" applyAlignment="0" applyProtection="0"/>
    <xf numFmtId="0" fontId="13" fillId="7" borderId="7" applyNumberFormat="0" applyAlignment="0" applyProtection="0"/>
    <xf numFmtId="0" fontId="34" fillId="0" borderId="70" applyNumberFormat="0" applyFill="0" applyAlignment="0" applyProtection="0"/>
    <xf numFmtId="0" fontId="12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17" fillId="13" borderId="0" applyNumberFormat="0" applyBorder="0" applyAlignment="0" applyProtection="0"/>
    <xf numFmtId="0" fontId="30" fillId="63" borderId="0" applyNumberFormat="0" applyBorder="0" applyAlignment="0" applyProtection="0"/>
    <xf numFmtId="0" fontId="17" fillId="17" borderId="0" applyNumberFormat="0" applyBorder="0" applyAlignment="0" applyProtection="0"/>
    <xf numFmtId="0" fontId="30" fillId="56" borderId="0" applyNumberFormat="0" applyBorder="0" applyAlignment="0" applyProtection="0"/>
    <xf numFmtId="0" fontId="17" fillId="21" borderId="0" applyNumberFormat="0" applyBorder="0" applyAlignment="0" applyProtection="0"/>
    <xf numFmtId="0" fontId="30" fillId="57" borderId="0" applyNumberFormat="0" applyBorder="0" applyAlignment="0" applyProtection="0"/>
    <xf numFmtId="0" fontId="17" fillId="25" borderId="0" applyNumberFormat="0" applyBorder="0" applyAlignment="0" applyProtection="0"/>
    <xf numFmtId="0" fontId="30" fillId="64" borderId="0" applyNumberFormat="0" applyBorder="0" applyAlignment="0" applyProtection="0"/>
    <xf numFmtId="0" fontId="17" fillId="29" borderId="0" applyNumberFormat="0" applyBorder="0" applyAlignment="0" applyProtection="0"/>
    <xf numFmtId="0" fontId="36" fillId="50" borderId="68" applyNumberFormat="0" applyAlignment="0" applyProtection="0"/>
    <xf numFmtId="0" fontId="9" fillId="5" borderId="4" applyNumberFormat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46" borderId="0" applyNumberFormat="0" applyBorder="0" applyAlignment="0" applyProtection="0"/>
    <xf numFmtId="0" fontId="7" fillId="3" borderId="0" applyNumberFormat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40" fillId="65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9" fillId="0" borderId="0"/>
    <xf numFmtId="0" fontId="41" fillId="0" borderId="0"/>
    <xf numFmtId="0" fontId="1" fillId="0" borderId="0"/>
    <xf numFmtId="0" fontId="24" fillId="0" borderId="0"/>
    <xf numFmtId="0" fontId="24" fillId="0" borderId="0"/>
    <xf numFmtId="0" fontId="1" fillId="8" borderId="8" applyNumberFormat="0" applyFont="0" applyAlignment="0" applyProtection="0"/>
    <xf numFmtId="0" fontId="24" fillId="66" borderId="71" applyNumberFormat="0" applyFont="0" applyAlignment="0" applyProtection="0"/>
    <xf numFmtId="0" fontId="24" fillId="0" borderId="46">
      <alignment horizontal="centerContinuous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2" fillId="59" borderId="72" applyNumberFormat="0" applyAlignment="0" applyProtection="0"/>
    <xf numFmtId="0" fontId="10" fillId="6" borderId="5" applyNumberFormat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73" applyNumberFormat="0" applyFill="0" applyAlignment="0" applyProtection="0"/>
    <xf numFmtId="0" fontId="3" fillId="0" borderId="1" applyNumberFormat="0" applyFill="0" applyAlignment="0" applyProtection="0"/>
    <xf numFmtId="0" fontId="46" fillId="0" borderId="74" applyNumberFormat="0" applyFill="0" applyAlignment="0" applyProtection="0"/>
    <xf numFmtId="0" fontId="4" fillId="0" borderId="2" applyNumberFormat="0" applyFill="0" applyAlignment="0" applyProtection="0"/>
    <xf numFmtId="0" fontId="35" fillId="0" borderId="75" applyNumberFormat="0" applyFill="0" applyAlignment="0" applyProtection="0"/>
    <xf numFmtId="0" fontId="5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6" applyNumberFormat="0" applyFill="0" applyAlignment="0" applyProtection="0"/>
    <xf numFmtId="0" fontId="16" fillId="0" borderId="9" applyNumberFormat="0" applyFill="0" applyAlignment="0" applyProtection="0"/>
  </cellStyleXfs>
  <cellXfs count="355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33" borderId="17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>
      <alignment horizontal="center" vertical="center" wrapText="1"/>
    </xf>
    <xf numFmtId="3" fontId="18" fillId="35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0" xfId="0" applyNumberFormat="1" applyFont="1" applyBorder="1" applyAlignment="1" applyProtection="1">
      <alignment horizontal="left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Fill="1" applyBorder="1" applyAlignment="1">
      <alignment horizontal="center"/>
    </xf>
    <xf numFmtId="0" fontId="22" fillId="34" borderId="20" xfId="0" applyFont="1" applyFill="1" applyBorder="1" applyAlignment="1">
      <alignment horizontal="center" vertical="center" wrapText="1"/>
    </xf>
    <xf numFmtId="3" fontId="22" fillId="34" borderId="21" xfId="0" applyNumberFormat="1" applyFont="1" applyFill="1" applyBorder="1" applyAlignment="1" applyProtection="1">
      <alignment horizontal="center" vertical="center" wrapText="1"/>
    </xf>
    <xf numFmtId="164" fontId="22" fillId="34" borderId="21" xfId="0" applyNumberFormat="1" applyFont="1" applyFill="1" applyBorder="1" applyAlignment="1" applyProtection="1">
      <alignment horizontal="center" vertical="center" wrapText="1"/>
    </xf>
    <xf numFmtId="0" fontId="22" fillId="34" borderId="21" xfId="0" applyNumberFormat="1" applyFont="1" applyFill="1" applyBorder="1" applyAlignment="1" applyProtection="1">
      <alignment horizontal="center" vertical="center" wrapText="1"/>
    </xf>
    <xf numFmtId="3" fontId="22" fillId="34" borderId="22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3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3" fontId="23" fillId="0" borderId="0" xfId="0" applyNumberFormat="1" applyFont="1" applyFill="1" applyAlignment="1" applyProtection="1">
      <alignment horizontal="center" vertical="center" wrapText="1"/>
      <protection locked="0"/>
    </xf>
    <xf numFmtId="0" fontId="19" fillId="36" borderId="20" xfId="0" applyFont="1" applyFill="1" applyBorder="1" applyAlignment="1">
      <alignment horizontal="center" vertical="center" wrapText="1"/>
    </xf>
    <xf numFmtId="3" fontId="19" fillId="36" borderId="21" xfId="0" applyNumberFormat="1" applyFont="1" applyFill="1" applyBorder="1" applyAlignment="1" applyProtection="1">
      <alignment horizontal="center" vertical="center"/>
    </xf>
    <xf numFmtId="164" fontId="19" fillId="36" borderId="21" xfId="0" applyNumberFormat="1" applyFont="1" applyFill="1" applyBorder="1" applyAlignment="1" applyProtection="1">
      <alignment horizontal="center" vertical="center"/>
    </xf>
    <xf numFmtId="3" fontId="19" fillId="36" borderId="22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37" borderId="25" xfId="0" applyFont="1" applyFill="1" applyBorder="1" applyAlignment="1" applyProtection="1">
      <alignment horizontal="left" vertical="center"/>
      <protection locked="0"/>
    </xf>
    <xf numFmtId="3" fontId="23" fillId="37" borderId="26" xfId="0" applyNumberFormat="1" applyFont="1" applyFill="1" applyBorder="1" applyAlignment="1" applyProtection="1">
      <alignment horizontal="center"/>
      <protection locked="0"/>
    </xf>
    <xf numFmtId="164" fontId="23" fillId="37" borderId="25" xfId="0" applyNumberFormat="1" applyFont="1" applyFill="1" applyBorder="1" applyAlignment="1" applyProtection="1">
      <alignment horizontal="center" vertical="center"/>
    </xf>
    <xf numFmtId="3" fontId="23" fillId="37" borderId="25" xfId="0" applyNumberFormat="1" applyFont="1" applyFill="1" applyBorder="1" applyAlignment="1" applyProtection="1">
      <alignment horizontal="center"/>
      <protection locked="0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3" fontId="23" fillId="0" borderId="28" xfId="0" applyNumberFormat="1" applyFont="1" applyFill="1" applyBorder="1" applyAlignment="1" applyProtection="1">
      <alignment horizontal="center" vertical="center"/>
      <protection locked="0"/>
    </xf>
    <xf numFmtId="164" fontId="23" fillId="0" borderId="28" xfId="0" applyNumberFormat="1" applyFont="1" applyFill="1" applyBorder="1" applyAlignment="1" applyProtection="1">
      <alignment horizontal="center" vertical="center"/>
      <protection locked="0"/>
    </xf>
    <xf numFmtId="37" fontId="23" fillId="0" borderId="29" xfId="0" applyNumberFormat="1" applyFont="1" applyFill="1" applyBorder="1" applyAlignment="1" applyProtection="1">
      <alignment horizontal="center"/>
    </xf>
    <xf numFmtId="37" fontId="23" fillId="0" borderId="0" xfId="0" applyNumberFormat="1" applyFont="1" applyFill="1" applyBorder="1" applyAlignment="1" applyProtection="1">
      <alignment horizontal="center"/>
    </xf>
    <xf numFmtId="0" fontId="23" fillId="0" borderId="24" xfId="0" applyFont="1" applyFill="1" applyBorder="1" applyAlignment="1">
      <alignment horizontal="center"/>
    </xf>
    <xf numFmtId="0" fontId="23" fillId="37" borderId="24" xfId="0" applyFont="1" applyFill="1" applyBorder="1" applyAlignment="1" applyProtection="1"/>
    <xf numFmtId="3" fontId="23" fillId="37" borderId="25" xfId="0" applyNumberFormat="1" applyFont="1" applyFill="1" applyBorder="1" applyAlignment="1" applyProtection="1">
      <alignment horizontal="center" vertical="center"/>
    </xf>
    <xf numFmtId="3" fontId="23" fillId="0" borderId="25" xfId="0" applyNumberFormat="1" applyFont="1" applyFill="1" applyBorder="1" applyAlignment="1" applyProtection="1">
      <alignment horizontal="center"/>
      <protection locked="0"/>
    </xf>
    <xf numFmtId="3" fontId="23" fillId="0" borderId="30" xfId="0" applyNumberFormat="1" applyFont="1" applyFill="1" applyBorder="1" applyAlignment="1" applyProtection="1">
      <alignment horizontal="center"/>
      <protection locked="0"/>
    </xf>
    <xf numFmtId="0" fontId="23" fillId="0" borderId="32" xfId="0" applyFont="1" applyFill="1" applyBorder="1" applyAlignment="1">
      <alignment horizontal="center"/>
    </xf>
    <xf numFmtId="0" fontId="23" fillId="37" borderId="33" xfId="0" applyFont="1" applyFill="1" applyBorder="1" applyAlignment="1" applyProtection="1">
      <alignment horizontal="left" vertical="center"/>
      <protection locked="0"/>
    </xf>
    <xf numFmtId="3" fontId="23" fillId="37" borderId="34" xfId="0" applyNumberFormat="1" applyFont="1" applyFill="1" applyBorder="1" applyAlignment="1" applyProtection="1">
      <alignment horizontal="center"/>
      <protection locked="0"/>
    </xf>
    <xf numFmtId="3" fontId="23" fillId="37" borderId="33" xfId="0" applyNumberFormat="1" applyFont="1" applyFill="1" applyBorder="1" applyAlignment="1" applyProtection="1">
      <alignment horizontal="center" vertical="center"/>
    </xf>
    <xf numFmtId="164" fontId="23" fillId="37" borderId="33" xfId="0" applyNumberFormat="1" applyFont="1" applyFill="1" applyBorder="1" applyAlignment="1" applyProtection="1">
      <alignment horizontal="center" vertical="center"/>
    </xf>
    <xf numFmtId="3" fontId="23" fillId="0" borderId="33" xfId="0" applyNumberFormat="1" applyFont="1" applyFill="1" applyBorder="1" applyAlignment="1" applyProtection="1">
      <alignment horizontal="center"/>
      <protection locked="0"/>
    </xf>
    <xf numFmtId="3" fontId="23" fillId="0" borderId="31" xfId="0" applyNumberFormat="1" applyFont="1" applyFill="1" applyBorder="1" applyAlignment="1" applyProtection="1">
      <alignment horizontal="center"/>
      <protection locked="0"/>
    </xf>
    <xf numFmtId="3" fontId="23" fillId="37" borderId="28" xfId="0" applyNumberFormat="1" applyFont="1" applyFill="1" applyBorder="1" applyAlignment="1" applyProtection="1">
      <alignment horizontal="center"/>
      <protection locked="0"/>
    </xf>
    <xf numFmtId="3" fontId="23" fillId="37" borderId="28" xfId="0" applyNumberFormat="1" applyFont="1" applyFill="1" applyBorder="1" applyAlignment="1" applyProtection="1">
      <alignment horizontal="center" vertical="center"/>
      <protection locked="0"/>
    </xf>
    <xf numFmtId="164" fontId="23" fillId="37" borderId="28" xfId="0" applyNumberFormat="1" applyFont="1" applyFill="1" applyBorder="1" applyAlignment="1" applyProtection="1">
      <alignment horizontal="center" vertical="center"/>
      <protection locked="0"/>
    </xf>
    <xf numFmtId="3" fontId="23" fillId="0" borderId="28" xfId="0" applyNumberFormat="1" applyFont="1" applyFill="1" applyBorder="1" applyAlignment="1" applyProtection="1">
      <alignment horizontal="center"/>
      <protection locked="0"/>
    </xf>
    <xf numFmtId="0" fontId="23" fillId="37" borderId="25" xfId="0" applyFont="1" applyFill="1" applyBorder="1" applyAlignment="1" applyProtection="1">
      <alignment vertical="center"/>
      <protection locked="0"/>
    </xf>
    <xf numFmtId="0" fontId="23" fillId="0" borderId="25" xfId="0" applyFont="1" applyFill="1" applyBorder="1" applyAlignment="1" applyProtection="1">
      <alignment horizontal="left" vertical="center"/>
      <protection locked="0"/>
    </xf>
    <xf numFmtId="0" fontId="23" fillId="38" borderId="32" xfId="0" applyFont="1" applyFill="1" applyBorder="1" applyAlignment="1">
      <alignment horizontal="center"/>
    </xf>
    <xf numFmtId="0" fontId="23" fillId="0" borderId="33" xfId="0" applyFont="1" applyFill="1" applyBorder="1" applyAlignment="1" applyProtection="1">
      <alignment vertical="center"/>
      <protection locked="0"/>
    </xf>
    <xf numFmtId="0" fontId="23" fillId="0" borderId="33" xfId="0" applyFont="1" applyFill="1" applyBorder="1" applyAlignment="1" applyProtection="1">
      <alignment horizontal="left" vertical="center"/>
      <protection locked="0"/>
    </xf>
    <xf numFmtId="3" fontId="23" fillId="37" borderId="33" xfId="0" applyNumberFormat="1" applyFont="1" applyFill="1" applyBorder="1" applyAlignment="1" applyProtection="1">
      <alignment horizontal="center" vertical="center"/>
      <protection locked="0"/>
    </xf>
    <xf numFmtId="3" fontId="23" fillId="0" borderId="33" xfId="0" applyNumberFormat="1" applyFont="1" applyFill="1" applyBorder="1" applyAlignment="1" applyProtection="1">
      <alignment horizontal="center" vertical="center"/>
      <protection locked="0"/>
    </xf>
    <xf numFmtId="3" fontId="23" fillId="0" borderId="31" xfId="0" applyNumberFormat="1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19" fillId="36" borderId="35" xfId="0" applyFont="1" applyFill="1" applyBorder="1" applyAlignment="1">
      <alignment horizontal="center"/>
    </xf>
    <xf numFmtId="3" fontId="19" fillId="36" borderId="36" xfId="0" applyNumberFormat="1" applyFont="1" applyFill="1" applyBorder="1" applyAlignment="1" applyProtection="1">
      <alignment horizontal="center" vertical="center"/>
    </xf>
    <xf numFmtId="164" fontId="19" fillId="36" borderId="36" xfId="0" applyNumberFormat="1" applyFont="1" applyFill="1" applyBorder="1" applyAlignment="1" applyProtection="1">
      <alignment horizontal="center" vertical="center"/>
    </xf>
    <xf numFmtId="3" fontId="19" fillId="36" borderId="37" xfId="0" applyNumberFormat="1" applyFont="1" applyFill="1" applyBorder="1" applyAlignment="1" applyProtection="1">
      <alignment horizontal="center" vertical="center"/>
    </xf>
    <xf numFmtId="0" fontId="23" fillId="38" borderId="38" xfId="0" applyFont="1" applyFill="1" applyBorder="1" applyAlignment="1">
      <alignment horizontal="center"/>
    </xf>
    <xf numFmtId="0" fontId="23" fillId="38" borderId="39" xfId="0" applyFont="1" applyFill="1" applyBorder="1" applyAlignment="1" applyProtection="1">
      <alignment horizontal="left" vertical="center"/>
      <protection locked="0"/>
    </xf>
    <xf numFmtId="3" fontId="23" fillId="38" borderId="39" xfId="0" applyNumberFormat="1" applyFont="1" applyFill="1" applyBorder="1" applyAlignment="1" applyProtection="1">
      <alignment horizontal="center"/>
      <protection locked="0"/>
    </xf>
    <xf numFmtId="3" fontId="23" fillId="37" borderId="39" xfId="0" applyNumberFormat="1" applyFont="1" applyFill="1" applyBorder="1" applyAlignment="1" applyProtection="1">
      <alignment horizontal="center" vertical="center"/>
    </xf>
    <xf numFmtId="164" fontId="23" fillId="37" borderId="39" xfId="0" applyNumberFormat="1" applyFont="1" applyFill="1" applyBorder="1" applyAlignment="1" applyProtection="1">
      <alignment horizontal="center" vertical="center"/>
    </xf>
    <xf numFmtId="3" fontId="23" fillId="37" borderId="39" xfId="0" applyNumberFormat="1" applyFont="1" applyFill="1" applyBorder="1" applyAlignment="1" applyProtection="1">
      <alignment horizontal="center"/>
      <protection locked="0"/>
    </xf>
    <xf numFmtId="3" fontId="23" fillId="37" borderId="23" xfId="0" applyNumberFormat="1" applyFont="1" applyFill="1" applyBorder="1" applyAlignment="1" applyProtection="1">
      <alignment horizontal="center"/>
      <protection locked="0"/>
    </xf>
    <xf numFmtId="0" fontId="23" fillId="37" borderId="33" xfId="0" applyFont="1" applyFill="1" applyBorder="1" applyAlignment="1">
      <alignment vertical="center" wrapText="1"/>
    </xf>
    <xf numFmtId="3" fontId="23" fillId="37" borderId="33" xfId="0" applyNumberFormat="1" applyFont="1" applyFill="1" applyBorder="1" applyAlignment="1" applyProtection="1">
      <alignment horizontal="center"/>
      <protection locked="0"/>
    </xf>
    <xf numFmtId="3" fontId="23" fillId="37" borderId="31" xfId="0" applyNumberFormat="1" applyFont="1" applyFill="1" applyBorder="1" applyAlignment="1" applyProtection="1">
      <alignment horizontal="center"/>
      <protection locked="0"/>
    </xf>
    <xf numFmtId="3" fontId="23" fillId="37" borderId="3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3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>
      <alignment horizontal="center"/>
    </xf>
    <xf numFmtId="0" fontId="19" fillId="36" borderId="20" xfId="0" applyFont="1" applyFill="1" applyBorder="1" applyAlignment="1">
      <alignment horizontal="center"/>
    </xf>
    <xf numFmtId="0" fontId="23" fillId="37" borderId="28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 applyProtection="1">
      <protection locked="0"/>
    </xf>
    <xf numFmtId="0" fontId="23" fillId="38" borderId="16" xfId="0" applyFont="1" applyFill="1" applyBorder="1" applyAlignment="1">
      <alignment horizontal="center"/>
    </xf>
    <xf numFmtId="0" fontId="23" fillId="37" borderId="40" xfId="0" applyFont="1" applyFill="1" applyBorder="1" applyAlignment="1" applyProtection="1">
      <alignment horizontal="left" vertical="center"/>
      <protection locked="0"/>
    </xf>
    <xf numFmtId="3" fontId="23" fillId="37" borderId="41" xfId="0" applyNumberFormat="1" applyFont="1" applyFill="1" applyBorder="1" applyAlignment="1" applyProtection="1">
      <alignment horizontal="center"/>
      <protection locked="0"/>
    </xf>
    <xf numFmtId="3" fontId="23" fillId="37" borderId="40" xfId="0" applyNumberFormat="1" applyFont="1" applyFill="1" applyBorder="1" applyAlignment="1" applyProtection="1">
      <alignment horizontal="center" vertical="center"/>
    </xf>
    <xf numFmtId="164" fontId="23" fillId="37" borderId="40" xfId="0" applyNumberFormat="1" applyFont="1" applyFill="1" applyBorder="1" applyAlignment="1" applyProtection="1">
      <alignment horizontal="center" vertical="center"/>
    </xf>
    <xf numFmtId="3" fontId="23" fillId="0" borderId="40" xfId="0" applyNumberFormat="1" applyFont="1" applyFill="1" applyBorder="1" applyAlignment="1" applyProtection="1">
      <alignment horizontal="center"/>
      <protection locked="0"/>
    </xf>
    <xf numFmtId="3" fontId="23" fillId="0" borderId="17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protection locked="0"/>
    </xf>
    <xf numFmtId="0" fontId="23" fillId="0" borderId="42" xfId="0" applyFont="1" applyFill="1" applyBorder="1" applyAlignment="1">
      <alignment vertical="center" wrapText="1"/>
    </xf>
    <xf numFmtId="0" fontId="23" fillId="0" borderId="42" xfId="0" applyFont="1" applyFill="1" applyBorder="1" applyAlignment="1">
      <alignment horizontal="center" vertical="center" wrapText="1"/>
    </xf>
    <xf numFmtId="164" fontId="23" fillId="0" borderId="42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 applyProtection="1">
      <alignment horizontal="center" vertical="center"/>
    </xf>
    <xf numFmtId="3" fontId="23" fillId="35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3" fontId="23" fillId="0" borderId="0" xfId="0" applyNumberFormat="1" applyFont="1" applyFill="1" applyAlignment="1" applyProtection="1">
      <alignment horizontal="center" vertical="center"/>
      <protection locked="0"/>
    </xf>
    <xf numFmtId="164" fontId="23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23" fillId="0" borderId="0" xfId="0" applyNumberFormat="1" applyFont="1" applyFill="1" applyAlignment="1" applyProtection="1">
      <alignment horizontal="center" vertical="center"/>
      <protection locked="0"/>
    </xf>
    <xf numFmtId="3" fontId="23" fillId="0" borderId="0" xfId="0" applyNumberFormat="1" applyFont="1" applyFill="1" applyAlignment="1">
      <alignment horizontal="center"/>
    </xf>
    <xf numFmtId="0" fontId="23" fillId="0" borderId="0" xfId="0" applyFont="1" applyFill="1" applyAlignment="1"/>
    <xf numFmtId="0" fontId="22" fillId="34" borderId="20" xfId="0" applyFont="1" applyFill="1" applyBorder="1" applyAlignment="1">
      <alignment horizontal="center" vertical="center"/>
    </xf>
    <xf numFmtId="0" fontId="22" fillId="0" borderId="0" xfId="0" applyFont="1" applyFill="1" applyAlignment="1"/>
    <xf numFmtId="0" fontId="22" fillId="0" borderId="0" xfId="0" applyFont="1" applyFill="1" applyAlignment="1" applyProtection="1">
      <protection locked="0"/>
    </xf>
    <xf numFmtId="0" fontId="23" fillId="0" borderId="18" xfId="0" applyFont="1" applyFill="1" applyBorder="1" applyAlignment="1">
      <alignment horizontal="center"/>
    </xf>
    <xf numFmtId="3" fontId="23" fillId="0" borderId="0" xfId="0" applyNumberFormat="1" applyFont="1" applyBorder="1" applyAlignment="1" applyProtection="1">
      <alignment horizontal="center" vertical="center"/>
      <protection locked="0"/>
    </xf>
    <xf numFmtId="3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3" fontId="23" fillId="0" borderId="1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protection locked="0"/>
    </xf>
    <xf numFmtId="0" fontId="23" fillId="0" borderId="33" xfId="0" applyFont="1" applyBorder="1" applyAlignment="1" applyProtection="1">
      <alignment horizontal="left" vertical="center"/>
      <protection locked="0"/>
    </xf>
    <xf numFmtId="3" fontId="23" fillId="0" borderId="28" xfId="0" applyNumberFormat="1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29" xfId="0" applyFont="1" applyFill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left" vertical="center"/>
      <protection locked="0"/>
    </xf>
    <xf numFmtId="3" fontId="23" fillId="37" borderId="44" xfId="0" applyNumberFormat="1" applyFont="1" applyFill="1" applyBorder="1" applyAlignment="1" applyProtection="1">
      <alignment horizontal="center" vertical="center"/>
    </xf>
    <xf numFmtId="164" fontId="23" fillId="37" borderId="44" xfId="0" applyNumberFormat="1" applyFont="1" applyFill="1" applyBorder="1" applyAlignment="1" applyProtection="1">
      <alignment horizontal="center" vertical="center"/>
    </xf>
    <xf numFmtId="3" fontId="23" fillId="37" borderId="44" xfId="0" applyNumberFormat="1" applyFont="1" applyFill="1" applyBorder="1" applyAlignment="1" applyProtection="1">
      <alignment horizontal="center"/>
      <protection locked="0"/>
    </xf>
    <xf numFmtId="3" fontId="23" fillId="0" borderId="44" xfId="0" applyNumberFormat="1" applyFont="1" applyFill="1" applyBorder="1" applyAlignment="1" applyProtection="1">
      <alignment horizontal="center"/>
      <protection locked="0"/>
    </xf>
    <xf numFmtId="37" fontId="23" fillId="37" borderId="45" xfId="0" applyNumberFormat="1" applyFont="1" applyFill="1" applyBorder="1" applyAlignment="1" applyProtection="1">
      <alignment horizontal="center"/>
    </xf>
    <xf numFmtId="0" fontId="23" fillId="0" borderId="0" xfId="0" applyFont="1" applyFill="1" applyAlignment="1">
      <alignment horizontal="left" vertical="center" wrapText="1"/>
    </xf>
    <xf numFmtId="0" fontId="23" fillId="38" borderId="33" xfId="0" applyFont="1" applyFill="1" applyBorder="1" applyAlignment="1" applyProtection="1">
      <alignment horizontal="left" vertical="center"/>
      <protection locked="0"/>
    </xf>
    <xf numFmtId="3" fontId="23" fillId="38" borderId="34" xfId="0" applyNumberFormat="1" applyFont="1" applyFill="1" applyBorder="1" applyAlignment="1" applyProtection="1">
      <alignment horizontal="center" vertical="center"/>
      <protection locked="0"/>
    </xf>
    <xf numFmtId="164" fontId="23" fillId="38" borderId="33" xfId="0" applyNumberFormat="1" applyFont="1" applyFill="1" applyBorder="1" applyAlignment="1" applyProtection="1">
      <alignment horizontal="center" vertical="center"/>
      <protection locked="0"/>
    </xf>
    <xf numFmtId="3" fontId="23" fillId="38" borderId="33" xfId="0" applyNumberFormat="1" applyFont="1" applyFill="1" applyBorder="1" applyAlignment="1" applyProtection="1">
      <alignment horizontal="center" vertical="center"/>
      <protection locked="0"/>
    </xf>
    <xf numFmtId="0" fontId="23" fillId="38" borderId="0" xfId="0" applyFont="1" applyFill="1" applyAlignment="1"/>
    <xf numFmtId="0" fontId="23" fillId="38" borderId="0" xfId="0" applyFont="1" applyFill="1" applyAlignment="1" applyProtection="1">
      <protection locked="0"/>
    </xf>
    <xf numFmtId="3" fontId="23" fillId="38" borderId="34" xfId="0" applyNumberFormat="1" applyFont="1" applyFill="1" applyBorder="1" applyAlignment="1" applyProtection="1">
      <alignment horizontal="center"/>
      <protection locked="0"/>
    </xf>
    <xf numFmtId="164" fontId="23" fillId="38" borderId="33" xfId="0" applyNumberFormat="1" applyFont="1" applyFill="1" applyBorder="1" applyAlignment="1" applyProtection="1">
      <alignment horizontal="center" vertical="center"/>
    </xf>
    <xf numFmtId="3" fontId="23" fillId="38" borderId="33" xfId="0" applyNumberFormat="1" applyFont="1" applyFill="1" applyBorder="1" applyAlignment="1" applyProtection="1">
      <alignment horizontal="center"/>
      <protection locked="0"/>
    </xf>
    <xf numFmtId="0" fontId="23" fillId="0" borderId="16" xfId="0" applyFont="1" applyFill="1" applyBorder="1" applyAlignment="1">
      <alignment horizontal="center"/>
    </xf>
    <xf numFmtId="0" fontId="23" fillId="0" borderId="40" xfId="0" applyFont="1" applyBorder="1" applyAlignment="1" applyProtection="1">
      <alignment horizontal="left" vertical="center"/>
      <protection locked="0"/>
    </xf>
    <xf numFmtId="164" fontId="23" fillId="0" borderId="0" xfId="0" applyNumberFormat="1" applyFont="1" applyFill="1" applyAlignment="1" applyProtection="1">
      <alignment horizontal="center" vertical="center"/>
      <protection locked="0"/>
    </xf>
    <xf numFmtId="37" fontId="23" fillId="0" borderId="0" xfId="0" applyNumberFormat="1" applyFont="1" applyFill="1" applyAlignment="1" applyProtection="1">
      <alignment horizontal="center" vertical="center"/>
      <protection locked="0"/>
    </xf>
    <xf numFmtId="3" fontId="23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3" fontId="19" fillId="36" borderId="21" xfId="0" applyNumberFormat="1" applyFont="1" applyFill="1" applyBorder="1" applyAlignment="1" applyProtection="1">
      <alignment horizontal="center" vertical="center" wrapText="1"/>
    </xf>
    <xf numFmtId="164" fontId="19" fillId="36" borderId="21" xfId="0" applyNumberFormat="1" applyFont="1" applyFill="1" applyBorder="1" applyAlignment="1" applyProtection="1">
      <alignment horizontal="center" vertical="center" wrapText="1"/>
    </xf>
    <xf numFmtId="3" fontId="19" fillId="36" borderId="22" xfId="0" applyNumberFormat="1" applyFont="1" applyFill="1" applyBorder="1" applyAlignment="1" applyProtection="1">
      <alignment horizontal="center" vertical="center" wrapText="1"/>
    </xf>
    <xf numFmtId="3" fontId="23" fillId="37" borderId="25" xfId="0" applyNumberFormat="1" applyFont="1" applyFill="1" applyBorder="1" applyAlignment="1" applyProtection="1">
      <alignment horizontal="center" vertical="center" wrapText="1"/>
      <protection locked="0"/>
    </xf>
    <xf numFmtId="164" fontId="23" fillId="37" borderId="25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3" fillId="37" borderId="33" xfId="0" applyFont="1" applyFill="1" applyBorder="1" applyAlignment="1" applyProtection="1">
      <alignment vertical="center"/>
    </xf>
    <xf numFmtId="164" fontId="23" fillId="37" borderId="33" xfId="0" applyNumberFormat="1" applyFont="1" applyFill="1" applyBorder="1" applyAlignment="1" applyProtection="1">
      <alignment horizontal="center" vertical="center" wrapText="1"/>
    </xf>
    <xf numFmtId="3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23" fillId="35" borderId="2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3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9" xfId="0" applyFont="1" applyFill="1" applyBorder="1" applyAlignment="1">
      <alignment horizontal="center" vertical="center" wrapText="1"/>
    </xf>
    <xf numFmtId="0" fontId="23" fillId="37" borderId="32" xfId="0" applyFont="1" applyFill="1" applyBorder="1" applyAlignment="1">
      <alignment horizontal="center" vertical="center" wrapText="1"/>
    </xf>
    <xf numFmtId="164" fontId="23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23" fillId="0" borderId="44" xfId="0" applyNumberFormat="1" applyFont="1" applyFill="1" applyBorder="1" applyAlignment="1" applyProtection="1">
      <alignment horizontal="center" vertical="center"/>
    </xf>
    <xf numFmtId="3" fontId="23" fillId="38" borderId="25" xfId="0" applyNumberFormat="1" applyFont="1" applyFill="1" applyBorder="1" applyAlignment="1" applyProtection="1">
      <alignment horizontal="center" vertical="center" wrapText="1"/>
      <protection locked="0"/>
    </xf>
    <xf numFmtId="3" fontId="23" fillId="38" borderId="25" xfId="0" applyNumberFormat="1" applyFont="1" applyFill="1" applyBorder="1" applyAlignment="1" applyProtection="1">
      <alignment horizontal="center" vertical="center"/>
    </xf>
    <xf numFmtId="164" fontId="23" fillId="38" borderId="25" xfId="0" applyNumberFormat="1" applyFont="1" applyFill="1" applyBorder="1" applyAlignment="1" applyProtection="1">
      <alignment horizontal="center" vertical="center" wrapText="1"/>
    </xf>
    <xf numFmtId="3" fontId="23" fillId="38" borderId="33" xfId="0" applyNumberFormat="1" applyFont="1" applyFill="1" applyBorder="1" applyAlignment="1" applyProtection="1">
      <alignment horizontal="center" vertical="center" wrapText="1"/>
      <protection locked="0"/>
    </xf>
    <xf numFmtId="3" fontId="23" fillId="38" borderId="33" xfId="0" applyNumberFormat="1" applyFont="1" applyFill="1" applyBorder="1" applyAlignment="1" applyProtection="1">
      <alignment horizontal="center" vertical="center"/>
    </xf>
    <xf numFmtId="164" fontId="23" fillId="38" borderId="33" xfId="0" applyNumberFormat="1" applyFont="1" applyFill="1" applyBorder="1" applyAlignment="1" applyProtection="1">
      <alignment horizontal="center" vertical="center" wrapText="1"/>
    </xf>
    <xf numFmtId="0" fontId="23" fillId="0" borderId="40" xfId="0" applyFont="1" applyFill="1" applyBorder="1" applyAlignment="1" applyProtection="1">
      <alignment horizontal="left" vertical="center"/>
      <protection locked="0"/>
    </xf>
    <xf numFmtId="3" fontId="23" fillId="37" borderId="40" xfId="0" applyNumberFormat="1" applyFont="1" applyFill="1" applyBorder="1" applyAlignment="1" applyProtection="1">
      <alignment horizontal="center" vertical="center" wrapText="1"/>
      <protection locked="0"/>
    </xf>
    <xf numFmtId="164" fontId="23" fillId="37" borderId="40" xfId="0" applyNumberFormat="1" applyFont="1" applyFill="1" applyBorder="1" applyAlignment="1" applyProtection="1">
      <alignment horizontal="center" vertical="center" wrapText="1"/>
    </xf>
    <xf numFmtId="3" fontId="23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22" fillId="34" borderId="20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center"/>
      <protection locked="0"/>
    </xf>
    <xf numFmtId="3" fontId="23" fillId="37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36" borderId="20" xfId="0" applyFont="1" applyFill="1" applyBorder="1" applyAlignment="1" applyProtection="1">
      <alignment horizontal="center"/>
      <protection locked="0"/>
    </xf>
    <xf numFmtId="3" fontId="19" fillId="41" borderId="47" xfId="0" applyNumberFormat="1" applyFont="1" applyFill="1" applyBorder="1" applyAlignment="1" applyProtection="1">
      <alignment horizontal="center" vertical="center"/>
    </xf>
    <xf numFmtId="164" fontId="19" fillId="41" borderId="47" xfId="0" applyNumberFormat="1" applyFont="1" applyFill="1" applyBorder="1" applyAlignment="1" applyProtection="1">
      <alignment horizontal="center" vertical="center"/>
    </xf>
    <xf numFmtId="3" fontId="19" fillId="41" borderId="48" xfId="0" applyNumberFormat="1" applyFont="1" applyFill="1" applyBorder="1" applyAlignment="1" applyProtection="1">
      <alignment horizontal="center" vertical="center"/>
    </xf>
    <xf numFmtId="3" fontId="19" fillId="41" borderId="49" xfId="0" applyNumberFormat="1" applyFont="1" applyFill="1" applyBorder="1" applyAlignment="1" applyProtection="1">
      <alignment horizontal="center" vertical="center"/>
    </xf>
    <xf numFmtId="3" fontId="19" fillId="41" borderId="50" xfId="0" applyNumberFormat="1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/>
      <protection locked="0"/>
    </xf>
    <xf numFmtId="3" fontId="23" fillId="37" borderId="51" xfId="0" applyNumberFormat="1" applyFont="1" applyFill="1" applyBorder="1" applyAlignment="1" applyProtection="1">
      <alignment horizontal="center" vertical="center"/>
    </xf>
    <xf numFmtId="164" fontId="23" fillId="37" borderId="52" xfId="0" applyNumberFormat="1" applyFont="1" applyFill="1" applyBorder="1" applyAlignment="1" applyProtection="1">
      <alignment horizontal="center" vertical="center"/>
    </xf>
    <xf numFmtId="3" fontId="23" fillId="37" borderId="51" xfId="0" applyNumberFormat="1" applyFont="1" applyFill="1" applyBorder="1" applyAlignment="1" applyProtection="1">
      <alignment horizontal="center"/>
      <protection locked="0"/>
    </xf>
    <xf numFmtId="0" fontId="23" fillId="0" borderId="27" xfId="0" applyFont="1" applyFill="1" applyBorder="1" applyAlignment="1" applyProtection="1">
      <alignment horizontal="center"/>
      <protection locked="0"/>
    </xf>
    <xf numFmtId="3" fontId="23" fillId="35" borderId="28" xfId="0" applyNumberFormat="1" applyFont="1" applyFill="1" applyBorder="1" applyAlignment="1" applyProtection="1">
      <alignment horizontal="center" vertical="center"/>
      <protection locked="0"/>
    </xf>
    <xf numFmtId="164" fontId="23" fillId="42" borderId="53" xfId="0" applyNumberFormat="1" applyFont="1" applyFill="1" applyBorder="1" applyAlignment="1" applyProtection="1">
      <alignment horizontal="center" vertical="center"/>
    </xf>
    <xf numFmtId="164" fontId="19" fillId="41" borderId="54" xfId="0" applyNumberFormat="1" applyFont="1" applyFill="1" applyBorder="1" applyAlignment="1" applyProtection="1">
      <alignment horizontal="center" vertical="center"/>
    </xf>
    <xf numFmtId="164" fontId="23" fillId="37" borderId="51" xfId="0" applyNumberFormat="1" applyFont="1" applyFill="1" applyBorder="1" applyAlignment="1" applyProtection="1">
      <alignment horizontal="center" vertical="center"/>
    </xf>
    <xf numFmtId="3" fontId="23" fillId="42" borderId="51" xfId="0" applyNumberFormat="1" applyFont="1" applyFill="1" applyBorder="1" applyAlignment="1" applyProtection="1">
      <alignment horizontal="center"/>
      <protection locked="0"/>
    </xf>
    <xf numFmtId="164" fontId="23" fillId="0" borderId="55" xfId="0" applyNumberFormat="1" applyFont="1" applyFill="1" applyBorder="1" applyAlignment="1" applyProtection="1">
      <alignment horizontal="center" vertical="center"/>
    </xf>
    <xf numFmtId="0" fontId="23" fillId="38" borderId="24" xfId="0" applyFont="1" applyFill="1" applyBorder="1" applyAlignment="1" applyProtection="1">
      <alignment horizontal="center"/>
      <protection locked="0"/>
    </xf>
    <xf numFmtId="0" fontId="23" fillId="38" borderId="25" xfId="0" applyFont="1" applyFill="1" applyBorder="1" applyAlignment="1" applyProtection="1">
      <alignment horizontal="left" vertical="center"/>
      <protection locked="0"/>
    </xf>
    <xf numFmtId="3" fontId="23" fillId="38" borderId="26" xfId="0" applyNumberFormat="1" applyFont="1" applyFill="1" applyBorder="1" applyAlignment="1" applyProtection="1">
      <alignment horizontal="center"/>
      <protection locked="0"/>
    </xf>
    <xf numFmtId="3" fontId="23" fillId="38" borderId="51" xfId="0" applyNumberFormat="1" applyFont="1" applyFill="1" applyBorder="1" applyAlignment="1" applyProtection="1">
      <alignment horizontal="center" vertical="center"/>
    </xf>
    <xf numFmtId="164" fontId="23" fillId="38" borderId="51" xfId="0" applyNumberFormat="1" applyFont="1" applyFill="1" applyBorder="1" applyAlignment="1" applyProtection="1">
      <alignment horizontal="center" vertical="center"/>
    </xf>
    <xf numFmtId="3" fontId="23" fillId="43" borderId="51" xfId="0" applyNumberFormat="1" applyFont="1" applyFill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/>
      <protection locked="0"/>
    </xf>
    <xf numFmtId="3" fontId="23" fillId="37" borderId="56" xfId="0" applyNumberFormat="1" applyFont="1" applyFill="1" applyBorder="1" applyAlignment="1" applyProtection="1">
      <alignment horizontal="center" vertical="center"/>
    </xf>
    <xf numFmtId="164" fontId="23" fillId="37" borderId="56" xfId="0" applyNumberFormat="1" applyFont="1" applyFill="1" applyBorder="1" applyAlignment="1" applyProtection="1">
      <alignment horizontal="center" vertical="center"/>
    </xf>
    <xf numFmtId="3" fontId="23" fillId="42" borderId="56" xfId="0" applyNumberFormat="1" applyFont="1" applyFill="1" applyBorder="1" applyAlignment="1" applyProtection="1">
      <alignment horizontal="center"/>
      <protection locked="0"/>
    </xf>
    <xf numFmtId="3" fontId="23" fillId="0" borderId="29" xfId="0" applyNumberFormat="1" applyFont="1" applyFill="1" applyBorder="1" applyAlignment="1" applyProtection="1">
      <alignment horizontal="center" vertical="center"/>
      <protection locked="0"/>
    </xf>
    <xf numFmtId="164" fontId="19" fillId="41" borderId="21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/>
    <xf numFmtId="0" fontId="23" fillId="38" borderId="32" xfId="0" applyFont="1" applyFill="1" applyBorder="1" applyAlignment="1" applyProtection="1">
      <alignment horizontal="center"/>
      <protection locked="0"/>
    </xf>
    <xf numFmtId="0" fontId="23" fillId="0" borderId="16" xfId="0" applyFont="1" applyFill="1" applyBorder="1" applyAlignment="1" applyProtection="1">
      <alignment horizontal="center"/>
      <protection locked="0"/>
    </xf>
    <xf numFmtId="3" fontId="23" fillId="37" borderId="4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37" borderId="0" xfId="0" applyFont="1" applyFill="1" applyBorder="1" applyAlignment="1" applyProtection="1">
      <alignment horizontal="center" vertical="center"/>
      <protection locked="0"/>
    </xf>
    <xf numFmtId="3" fontId="23" fillId="0" borderId="0" xfId="0" applyNumberFormat="1" applyFont="1" applyFill="1" applyBorder="1" applyAlignment="1" applyProtection="1">
      <alignment horizont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>
      <alignment horizontal="center" vertical="center"/>
    </xf>
    <xf numFmtId="3" fontId="22" fillId="34" borderId="21" xfId="0" applyNumberFormat="1" applyFont="1" applyFill="1" applyBorder="1" applyAlignment="1" applyProtection="1">
      <alignment horizontal="center" vertical="center"/>
    </xf>
    <xf numFmtId="164" fontId="22" fillId="34" borderId="21" xfId="0" applyNumberFormat="1" applyFont="1" applyFill="1" applyBorder="1" applyAlignment="1" applyProtection="1">
      <alignment horizontal="center" vertical="center"/>
    </xf>
    <xf numFmtId="0" fontId="22" fillId="34" borderId="21" xfId="0" applyNumberFormat="1" applyFont="1" applyFill="1" applyBorder="1" applyAlignment="1" applyProtection="1">
      <alignment horizontal="center" vertical="center"/>
    </xf>
    <xf numFmtId="3" fontId="22" fillId="34" borderId="22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37" borderId="57" xfId="0" applyNumberFormat="1" applyFont="1" applyFill="1" applyBorder="1" applyAlignment="1" applyProtection="1">
      <alignment horizontal="center" vertical="center"/>
    </xf>
    <xf numFmtId="0" fontId="19" fillId="36" borderId="20" xfId="0" applyFont="1" applyFill="1" applyBorder="1" applyAlignment="1">
      <alignment horizontal="center" vertical="center"/>
    </xf>
    <xf numFmtId="3" fontId="19" fillId="36" borderId="21" xfId="0" applyNumberFormat="1" applyFont="1" applyFill="1" applyBorder="1" applyAlignment="1" applyProtection="1">
      <alignment horizontal="center"/>
    </xf>
    <xf numFmtId="3" fontId="19" fillId="36" borderId="43" xfId="0" applyNumberFormat="1" applyFont="1" applyFill="1" applyBorder="1" applyAlignment="1" applyProtection="1">
      <alignment horizontal="center" vertical="center"/>
    </xf>
    <xf numFmtId="3" fontId="19" fillId="36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" fontId="23" fillId="37" borderId="25" xfId="0" applyNumberFormat="1" applyFont="1" applyFill="1" applyBorder="1" applyAlignment="1">
      <alignment horizontal="center" vertical="center"/>
    </xf>
    <xf numFmtId="3" fontId="23" fillId="37" borderId="33" xfId="0" applyNumberFormat="1" applyFont="1" applyFill="1" applyBorder="1" applyAlignment="1">
      <alignment horizontal="center" vertical="center"/>
    </xf>
    <xf numFmtId="0" fontId="23" fillId="37" borderId="0" xfId="0" applyFont="1" applyFill="1" applyAlignment="1">
      <alignment horizontal="center" vertical="center" wrapText="1"/>
    </xf>
    <xf numFmtId="0" fontId="23" fillId="37" borderId="0" xfId="0" applyFont="1" applyFill="1" applyBorder="1" applyAlignment="1"/>
    <xf numFmtId="0" fontId="23" fillId="37" borderId="27" xfId="0" applyFont="1" applyFill="1" applyBorder="1" applyAlignment="1">
      <alignment horizontal="center"/>
    </xf>
    <xf numFmtId="0" fontId="23" fillId="37" borderId="28" xfId="0" applyFont="1" applyFill="1" applyBorder="1" applyAlignment="1" applyProtection="1">
      <alignment horizontal="center" vertical="center" wrapText="1"/>
      <protection locked="0"/>
    </xf>
    <xf numFmtId="3" fontId="23" fillId="37" borderId="44" xfId="0" applyNumberFormat="1" applyFont="1" applyFill="1" applyBorder="1" applyAlignment="1">
      <alignment horizontal="center" vertical="center"/>
    </xf>
    <xf numFmtId="37" fontId="23" fillId="0" borderId="29" xfId="0" applyNumberFormat="1" applyFont="1" applyFill="1" applyBorder="1" applyAlignment="1">
      <alignment horizontal="center"/>
    </xf>
    <xf numFmtId="3" fontId="19" fillId="36" borderId="21" xfId="0" applyNumberFormat="1" applyFont="1" applyFill="1" applyBorder="1" applyAlignment="1">
      <alignment horizontal="center" vertical="center" wrapText="1"/>
    </xf>
    <xf numFmtId="3" fontId="19" fillId="36" borderId="21" xfId="0" applyNumberFormat="1" applyFont="1" applyFill="1" applyBorder="1" applyAlignment="1">
      <alignment horizontal="center" vertical="center"/>
    </xf>
    <xf numFmtId="0" fontId="19" fillId="0" borderId="0" xfId="0" applyFont="1" applyFill="1" applyProtection="1">
      <protection locked="0"/>
    </xf>
    <xf numFmtId="0" fontId="23" fillId="38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left" vertical="center"/>
    </xf>
    <xf numFmtId="3" fontId="23" fillId="37" borderId="4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protection locked="0"/>
    </xf>
    <xf numFmtId="3" fontId="23" fillId="35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protection locked="0"/>
    </xf>
    <xf numFmtId="3" fontId="23" fillId="37" borderId="34" xfId="0" applyNumberFormat="1" applyFont="1" applyFill="1" applyBorder="1" applyAlignment="1" applyProtection="1">
      <alignment horizontal="center" vertical="center"/>
      <protection locked="0"/>
    </xf>
    <xf numFmtId="37" fontId="23" fillId="0" borderId="29" xfId="0" applyNumberFormat="1" applyFont="1" applyFill="1" applyBorder="1" applyAlignment="1" applyProtection="1">
      <alignment horizontal="center"/>
      <protection locked="0"/>
    </xf>
    <xf numFmtId="0" fontId="23" fillId="0" borderId="38" xfId="0" applyFont="1" applyFill="1" applyBorder="1" applyAlignment="1">
      <alignment horizontal="center"/>
    </xf>
    <xf numFmtId="0" fontId="23" fillId="37" borderId="39" xfId="0" applyFont="1" applyFill="1" applyBorder="1" applyAlignment="1" applyProtection="1">
      <alignment horizontal="left" vertical="center"/>
      <protection locked="0"/>
    </xf>
    <xf numFmtId="0" fontId="23" fillId="0" borderId="39" xfId="0" applyFont="1" applyBorder="1" applyAlignment="1" applyProtection="1">
      <alignment horizontal="left" vertical="center"/>
      <protection locked="0"/>
    </xf>
    <xf numFmtId="0" fontId="23" fillId="38" borderId="33" xfId="0" applyFont="1" applyFill="1" applyBorder="1" applyAlignment="1" applyProtection="1">
      <alignment horizontal="left" vertical="center"/>
    </xf>
    <xf numFmtId="3" fontId="23" fillId="37" borderId="58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/>
    </xf>
    <xf numFmtId="3" fontId="23" fillId="35" borderId="60" xfId="0" applyNumberFormat="1" applyFont="1" applyFill="1" applyBorder="1" applyAlignment="1" applyProtection="1">
      <alignment horizontal="center" vertical="center"/>
      <protection locked="0"/>
    </xf>
    <xf numFmtId="0" fontId="23" fillId="0" borderId="60" xfId="0" applyFont="1" applyBorder="1" applyAlignment="1" applyProtection="1">
      <alignment horizontal="center" vertical="center"/>
      <protection locked="0"/>
    </xf>
    <xf numFmtId="3" fontId="23" fillId="0" borderId="60" xfId="0" applyNumberFormat="1" applyFont="1" applyFill="1" applyBorder="1" applyAlignment="1" applyProtection="1">
      <alignment horizontal="center" vertical="center"/>
      <protection locked="0"/>
    </xf>
    <xf numFmtId="164" fontId="23" fillId="0" borderId="60" xfId="0" applyNumberFormat="1" applyFont="1" applyFill="1" applyBorder="1" applyAlignment="1" applyProtection="1">
      <alignment horizontal="center" vertical="center"/>
      <protection locked="0"/>
    </xf>
    <xf numFmtId="0" fontId="23" fillId="0" borderId="60" xfId="0" applyFont="1" applyFill="1" applyBorder="1" applyAlignment="1" applyProtection="1">
      <alignment horizontal="center" vertical="center"/>
      <protection locked="0"/>
    </xf>
    <xf numFmtId="37" fontId="23" fillId="0" borderId="61" xfId="0" applyNumberFormat="1" applyFont="1" applyFill="1" applyBorder="1" applyAlignment="1" applyProtection="1">
      <alignment horizontal="center"/>
      <protection locked="0"/>
    </xf>
    <xf numFmtId="0" fontId="23" fillId="0" borderId="28" xfId="0" applyNumberFormat="1" applyFont="1" applyFill="1" applyBorder="1" applyAlignment="1" applyProtection="1">
      <alignment horizontal="center" vertical="center"/>
      <protection locked="0"/>
    </xf>
    <xf numFmtId="0" fontId="22" fillId="33" borderId="20" xfId="0" applyFont="1" applyFill="1" applyBorder="1" applyAlignment="1">
      <alignment horizontal="center"/>
    </xf>
    <xf numFmtId="3" fontId="22" fillId="33" borderId="46" xfId="0" applyNumberFormat="1" applyFont="1" applyFill="1" applyBorder="1" applyAlignment="1" applyProtection="1">
      <alignment horizontal="center" vertical="center" wrapText="1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3" fontId="22" fillId="33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2" xfId="0" applyFont="1" applyFill="1" applyBorder="1" applyAlignment="1">
      <alignment vertical="center" wrapText="1"/>
    </xf>
    <xf numFmtId="0" fontId="23" fillId="0" borderId="42" xfId="0" applyNumberFormat="1" applyFont="1" applyFill="1" applyBorder="1" applyAlignment="1">
      <alignment horizontal="center" vertical="center" wrapText="1"/>
    </xf>
    <xf numFmtId="3" fontId="23" fillId="0" borderId="63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0" fillId="33" borderId="33" xfId="0" applyNumberFormat="1" applyFont="1" applyFill="1" applyBorder="1" applyAlignment="1" applyProtection="1">
      <alignment horizontal="center" vertical="center" wrapText="1"/>
      <protection locked="0"/>
    </xf>
    <xf numFmtId="0" fontId="20" fillId="33" borderId="33" xfId="0" applyFont="1" applyFill="1" applyBorder="1" applyAlignment="1" applyProtection="1">
      <alignment horizontal="center" vertical="center" wrapText="1"/>
      <protection locked="0"/>
    </xf>
    <xf numFmtId="0" fontId="23" fillId="34" borderId="32" xfId="0" applyFont="1" applyFill="1" applyBorder="1" applyAlignment="1">
      <alignment horizontal="center" vertical="center"/>
    </xf>
    <xf numFmtId="3" fontId="23" fillId="34" borderId="33" xfId="0" applyNumberFormat="1" applyFont="1" applyFill="1" applyBorder="1" applyAlignment="1" applyProtection="1">
      <alignment horizontal="center" vertical="center"/>
      <protection locked="0"/>
    </xf>
    <xf numFmtId="164" fontId="23" fillId="34" borderId="33" xfId="0" applyNumberFormat="1" applyFont="1" applyFill="1" applyBorder="1" applyAlignment="1" applyProtection="1">
      <alignment horizontal="center" vertical="center"/>
    </xf>
    <xf numFmtId="0" fontId="23" fillId="34" borderId="33" xfId="0" applyNumberFormat="1" applyFont="1" applyFill="1" applyBorder="1" applyAlignment="1" applyProtection="1">
      <alignment horizontal="center" vertical="center"/>
      <protection locked="0"/>
    </xf>
    <xf numFmtId="3" fontId="23" fillId="34" borderId="31" xfId="0" applyNumberFormat="1" applyFont="1" applyFill="1" applyBorder="1" applyAlignment="1" applyProtection="1">
      <alignment horizontal="center" vertical="center"/>
      <protection locked="0"/>
    </xf>
    <xf numFmtId="0" fontId="23" fillId="34" borderId="65" xfId="0" applyFont="1" applyFill="1" applyBorder="1" applyAlignment="1">
      <alignment horizontal="center" vertical="center"/>
    </xf>
    <xf numFmtId="3" fontId="23" fillId="34" borderId="44" xfId="0" applyNumberFormat="1" applyFont="1" applyFill="1" applyBorder="1" applyAlignment="1" applyProtection="1">
      <alignment horizontal="center" vertical="center"/>
      <protection locked="0"/>
    </xf>
    <xf numFmtId="164" fontId="23" fillId="34" borderId="44" xfId="0" applyNumberFormat="1" applyFont="1" applyFill="1" applyBorder="1" applyAlignment="1" applyProtection="1">
      <alignment horizontal="center" vertical="center"/>
    </xf>
    <xf numFmtId="0" fontId="23" fillId="34" borderId="44" xfId="0" applyNumberFormat="1" applyFont="1" applyFill="1" applyBorder="1" applyAlignment="1" applyProtection="1">
      <alignment horizontal="center" vertical="center"/>
      <protection locked="0"/>
    </xf>
    <xf numFmtId="3" fontId="23" fillId="34" borderId="45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/>
      <protection locked="0"/>
    </xf>
    <xf numFmtId="164" fontId="22" fillId="33" borderId="21" xfId="0" applyNumberFormat="1" applyFont="1" applyFill="1" applyBorder="1" applyAlignment="1" applyProtection="1">
      <alignment horizontal="center" vertical="center"/>
    </xf>
    <xf numFmtId="0" fontId="22" fillId="33" borderId="21" xfId="0" applyNumberFormat="1" applyFont="1" applyFill="1" applyBorder="1" applyAlignment="1" applyProtection="1">
      <alignment horizontal="center" vertical="center"/>
      <protection locked="0"/>
    </xf>
    <xf numFmtId="3" fontId="22" fillId="33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  <xf numFmtId="3" fontId="27" fillId="0" borderId="0" xfId="0" applyNumberFormat="1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3" fontId="19" fillId="0" borderId="0" xfId="0" applyNumberFormat="1" applyFont="1" applyFill="1" applyAlignment="1" applyProtection="1">
      <alignment horizontal="center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>
      <alignment vertical="center"/>
    </xf>
    <xf numFmtId="164" fontId="21" fillId="0" borderId="0" xfId="0" applyNumberFormat="1" applyFont="1" applyFill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164" fontId="18" fillId="0" borderId="0" xfId="1" applyNumberFormat="1" applyFont="1" applyFill="1" applyAlignment="1" applyProtection="1">
      <alignment horizontal="center" vertical="center"/>
      <protection locked="0"/>
    </xf>
    <xf numFmtId="3" fontId="20" fillId="38" borderId="0" xfId="0" applyNumberFormat="1" applyFont="1" applyFill="1" applyAlignment="1" applyProtection="1">
      <alignment horizontal="center" vertical="center"/>
      <protection locked="0"/>
    </xf>
    <xf numFmtId="0" fontId="49" fillId="0" borderId="0" xfId="0" applyFont="1" applyFill="1" applyBorder="1" applyAlignment="1">
      <alignment horizontal="center"/>
    </xf>
    <xf numFmtId="0" fontId="49" fillId="0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wrapText="1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2" xfId="0" applyFont="1" applyFill="1" applyBorder="1" applyAlignment="1" applyProtection="1">
      <alignment horizontal="center" vertical="center" wrapText="1"/>
      <protection locked="0"/>
    </xf>
    <xf numFmtId="0" fontId="21" fillId="33" borderId="15" xfId="0" applyFont="1" applyFill="1" applyBorder="1" applyAlignment="1" applyProtection="1">
      <alignment horizontal="center" vertical="center" wrapText="1"/>
      <protection locked="0"/>
    </xf>
    <xf numFmtId="164" fontId="21" fillId="33" borderId="12" xfId="0" applyNumberFormat="1" applyFont="1" applyFill="1" applyBorder="1" applyAlignment="1" applyProtection="1">
      <alignment horizontal="center" vertical="center" wrapText="1"/>
      <protection locked="0"/>
    </xf>
    <xf numFmtId="164" fontId="21" fillId="33" borderId="15" xfId="0" applyNumberFormat="1" applyFont="1" applyFill="1" applyBorder="1" applyAlignment="1" applyProtection="1">
      <alignment horizontal="center" vertical="center" wrapText="1"/>
      <protection locked="0"/>
    </xf>
    <xf numFmtId="0" fontId="21" fillId="33" borderId="13" xfId="0" applyFont="1" applyFill="1" applyBorder="1" applyAlignment="1" applyProtection="1">
      <alignment horizontal="center" vertical="center" wrapText="1"/>
      <protection locked="0"/>
    </xf>
    <xf numFmtId="0" fontId="21" fillId="33" borderId="14" xfId="0" applyFont="1" applyFill="1" applyBorder="1" applyAlignment="1" applyProtection="1">
      <alignment horizontal="center" vertical="center" wrapText="1"/>
      <protection locked="0"/>
    </xf>
    <xf numFmtId="3" fontId="22" fillId="39" borderId="21" xfId="0" applyNumberFormat="1" applyFont="1" applyFill="1" applyBorder="1" applyAlignment="1" applyProtection="1">
      <alignment horizontal="center" vertical="center"/>
      <protection locked="0"/>
    </xf>
    <xf numFmtId="0" fontId="21" fillId="33" borderId="15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 applyProtection="1">
      <alignment horizontal="center" vertical="center"/>
    </xf>
    <xf numFmtId="0" fontId="19" fillId="36" borderId="21" xfId="0" applyFont="1" applyFill="1" applyBorder="1" applyAlignment="1" applyProtection="1">
      <alignment horizontal="center" vertical="center"/>
      <protection locked="0"/>
    </xf>
    <xf numFmtId="0" fontId="19" fillId="36" borderId="36" xfId="0" applyFont="1" applyFill="1" applyBorder="1" applyAlignment="1" applyProtection="1">
      <alignment horizontal="center" vertical="center"/>
      <protection locked="0"/>
    </xf>
    <xf numFmtId="3" fontId="19" fillId="36" borderId="21" xfId="0" applyNumberFormat="1" applyFont="1" applyFill="1" applyBorder="1" applyAlignment="1" applyProtection="1">
      <alignment horizontal="center" vertical="center"/>
      <protection locked="0"/>
    </xf>
    <xf numFmtId="3" fontId="19" fillId="40" borderId="21" xfId="0" applyNumberFormat="1" applyFont="1" applyFill="1" applyBorder="1" applyAlignment="1" applyProtection="1">
      <alignment horizontal="center" vertical="center" wrapText="1"/>
      <protection locked="0"/>
    </xf>
    <xf numFmtId="3" fontId="19" fillId="40" borderId="21" xfId="0" applyNumberFormat="1" applyFont="1" applyFill="1" applyBorder="1" applyAlignment="1" applyProtection="1">
      <alignment horizontal="center" vertical="center"/>
      <protection locked="0"/>
    </xf>
    <xf numFmtId="3" fontId="22" fillId="34" borderId="21" xfId="0" applyNumberFormat="1" applyFont="1" applyFill="1" applyBorder="1" applyAlignment="1" applyProtection="1">
      <alignment horizontal="center" vertical="center" wrapText="1"/>
    </xf>
    <xf numFmtId="3" fontId="22" fillId="39" borderId="21" xfId="0" applyNumberFormat="1" applyFont="1" applyFill="1" applyBorder="1" applyAlignment="1" applyProtection="1">
      <alignment horizontal="center" vertical="center"/>
    </xf>
    <xf numFmtId="0" fontId="19" fillId="33" borderId="38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 applyProtection="1">
      <alignment horizontal="center" vertical="center" wrapText="1"/>
      <protection locked="0"/>
    </xf>
    <xf numFmtId="164" fontId="20" fillId="33" borderId="33" xfId="0" applyNumberFormat="1" applyFont="1" applyFill="1" applyBorder="1" applyAlignment="1" applyProtection="1">
      <alignment horizontal="center" vertical="center" wrapText="1"/>
      <protection locked="0"/>
    </xf>
    <xf numFmtId="3" fontId="23" fillId="39" borderId="34" xfId="0" applyNumberFormat="1" applyFont="1" applyFill="1" applyBorder="1" applyAlignment="1" applyProtection="1">
      <alignment horizontal="left" vertical="center"/>
    </xf>
    <xf numFmtId="3" fontId="23" fillId="39" borderId="64" xfId="0" applyNumberFormat="1" applyFont="1" applyFill="1" applyBorder="1" applyAlignment="1" applyProtection="1">
      <alignment horizontal="left" vertical="center"/>
    </xf>
    <xf numFmtId="3" fontId="22" fillId="33" borderId="21" xfId="0" applyNumberFormat="1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3" fontId="23" fillId="39" borderId="66" xfId="0" applyNumberFormat="1" applyFont="1" applyFill="1" applyBorder="1" applyAlignment="1" applyProtection="1">
      <alignment horizontal="left" vertical="center"/>
    </xf>
    <xf numFmtId="3" fontId="23" fillId="39" borderId="67" xfId="0" applyNumberFormat="1" applyFont="1" applyFill="1" applyBorder="1" applyAlignment="1" applyProtection="1">
      <alignment horizontal="left" vertical="center"/>
    </xf>
    <xf numFmtId="3" fontId="22" fillId="44" borderId="21" xfId="0" applyNumberFormat="1" applyFont="1" applyFill="1" applyBorder="1" applyAlignment="1" applyProtection="1">
      <alignment horizontal="center" vertical="center"/>
    </xf>
  </cellXfs>
  <cellStyles count="317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uro" xfId="64"/>
    <cellStyle name="Euro 10" xfId="65"/>
    <cellStyle name="Euro 10 2" xfId="66"/>
    <cellStyle name="Euro 11" xfId="67"/>
    <cellStyle name="Euro 11 2" xfId="68"/>
    <cellStyle name="Euro 12" xfId="69"/>
    <cellStyle name="Euro 12 2" xfId="70"/>
    <cellStyle name="Euro 13" xfId="71"/>
    <cellStyle name="Euro 13 2" xfId="72"/>
    <cellStyle name="Euro 14" xfId="73"/>
    <cellStyle name="Euro 14 2" xfId="74"/>
    <cellStyle name="Euro 15" xfId="75"/>
    <cellStyle name="Euro 15 2" xfId="76"/>
    <cellStyle name="Euro 16" xfId="77"/>
    <cellStyle name="Euro 2" xfId="78"/>
    <cellStyle name="Euro 2 2" xfId="79"/>
    <cellStyle name="Euro 3" xfId="80"/>
    <cellStyle name="Euro 3 2" xfId="81"/>
    <cellStyle name="Euro 4" xfId="82"/>
    <cellStyle name="Euro 4 2" xfId="83"/>
    <cellStyle name="Euro 5" xfId="84"/>
    <cellStyle name="Euro 5 2" xfId="85"/>
    <cellStyle name="Euro 6" xfId="86"/>
    <cellStyle name="Euro 6 2" xfId="87"/>
    <cellStyle name="Euro 7" xfId="88"/>
    <cellStyle name="Euro 7 2" xfId="89"/>
    <cellStyle name="Euro 8" xfId="90"/>
    <cellStyle name="Euro 8 2" xfId="91"/>
    <cellStyle name="Euro 9" xfId="92"/>
    <cellStyle name="Euro 9 2" xfId="93"/>
    <cellStyle name="Euro_010910HS" xfId="94"/>
    <cellStyle name="Hipervínculo 2" xfId="95"/>
    <cellStyle name="Hipervínculo 3" xfId="96"/>
    <cellStyle name="Incorrecto 2" xfId="97"/>
    <cellStyle name="Incorrecto 3" xfId="98"/>
    <cellStyle name="Millares [0] 2" xfId="99"/>
    <cellStyle name="Millares 10" xfId="100"/>
    <cellStyle name="Millares 11" xfId="101"/>
    <cellStyle name="Millares 12" xfId="102"/>
    <cellStyle name="Millares 13" xfId="103"/>
    <cellStyle name="Millares 14" xfId="104"/>
    <cellStyle name="Millares 15" xfId="105"/>
    <cellStyle name="Millares 16" xfId="106"/>
    <cellStyle name="Millares 17" xfId="107"/>
    <cellStyle name="Millares 18" xfId="108"/>
    <cellStyle name="Millares 19" xfId="109"/>
    <cellStyle name="Millares 2" xfId="110"/>
    <cellStyle name="Millares 2 2" xfId="111"/>
    <cellStyle name="Millares 2 2 2" xfId="112"/>
    <cellStyle name="Millares 2 3" xfId="113"/>
    <cellStyle name="Millares 2 3 2" xfId="114"/>
    <cellStyle name="Millares 2 4" xfId="115"/>
    <cellStyle name="Millares 2 4 2" xfId="116"/>
    <cellStyle name="Millares 2 5" xfId="117"/>
    <cellStyle name="Millares 2 5 2" xfId="118"/>
    <cellStyle name="Millares 2 6" xfId="119"/>
    <cellStyle name="Millares 2 7" xfId="120"/>
    <cellStyle name="Millares 2 8" xfId="121"/>
    <cellStyle name="Millares 20" xfId="122"/>
    <cellStyle name="Millares 21" xfId="123"/>
    <cellStyle name="Millares 22" xfId="124"/>
    <cellStyle name="Millares 23" xfId="125"/>
    <cellStyle name="Millares 24" xfId="126"/>
    <cellStyle name="Millares 25" xfId="127"/>
    <cellStyle name="Millares 26" xfId="128"/>
    <cellStyle name="Millares 27" xfId="129"/>
    <cellStyle name="Millares 28" xfId="130"/>
    <cellStyle name="Millares 29" xfId="131"/>
    <cellStyle name="Millares 3" xfId="132"/>
    <cellStyle name="Millares 3 2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0" xfId="145"/>
    <cellStyle name="Millares 41" xfId="146"/>
    <cellStyle name="Millares 42" xfId="147"/>
    <cellStyle name="Millares 43" xfId="148"/>
    <cellStyle name="Millares 44" xfId="149"/>
    <cellStyle name="Millares 45" xfId="150"/>
    <cellStyle name="Millares 46" xfId="151"/>
    <cellStyle name="Millares 47" xfId="152"/>
    <cellStyle name="Millares 48" xfId="153"/>
    <cellStyle name="Millares 49" xfId="154"/>
    <cellStyle name="Millares 5" xfId="155"/>
    <cellStyle name="Millares 50" xfId="156"/>
    <cellStyle name="Millares 51" xfId="157"/>
    <cellStyle name="Millares 52" xfId="158"/>
    <cellStyle name="Millares 53" xfId="159"/>
    <cellStyle name="Millares 54" xfId="160"/>
    <cellStyle name="Millares 55" xfId="161"/>
    <cellStyle name="Millares 56" xfId="162"/>
    <cellStyle name="Millares 56 2" xfId="163"/>
    <cellStyle name="Millares 57" xfId="164"/>
    <cellStyle name="Millares 57 2" xfId="165"/>
    <cellStyle name="Millares 58" xfId="166"/>
    <cellStyle name="Millares 59" xfId="167"/>
    <cellStyle name="Millares 6" xfId="168"/>
    <cellStyle name="Millares 7" xfId="169"/>
    <cellStyle name="Millares 8" xfId="170"/>
    <cellStyle name="Millares 9" xfId="171"/>
    <cellStyle name="Moneda 10" xfId="172"/>
    <cellStyle name="Moneda 2" xfId="173"/>
    <cellStyle name="Moneda 2 2" xfId="174"/>
    <cellStyle name="Moneda 3" xfId="175"/>
    <cellStyle name="Moneda 4" xfId="176"/>
    <cellStyle name="Moneda 5" xfId="177"/>
    <cellStyle name="Moneda 6" xfId="178"/>
    <cellStyle name="Moneda 7" xfId="179"/>
    <cellStyle name="Moneda 8" xfId="180"/>
    <cellStyle name="Moneda 9" xfId="181"/>
    <cellStyle name="Moneda 9 2" xfId="182"/>
    <cellStyle name="Neutral 2" xfId="183"/>
    <cellStyle name="Neutral 3" xfId="184"/>
    <cellStyle name="Normal" xfId="0" builtinId="0"/>
    <cellStyle name="Normal 10" xfId="185"/>
    <cellStyle name="Normal 11" xfId="186"/>
    <cellStyle name="Normal 12" xfId="187"/>
    <cellStyle name="Normal 13" xfId="188"/>
    <cellStyle name="Normal 14" xfId="189"/>
    <cellStyle name="Normal 15" xfId="190"/>
    <cellStyle name="Normal 16" xfId="191"/>
    <cellStyle name="Normal 17" xfId="192"/>
    <cellStyle name="Normal 18" xfId="193"/>
    <cellStyle name="Normal 19" xfId="194"/>
    <cellStyle name="Normal 2" xfId="195"/>
    <cellStyle name="Normal 2 2" xfId="196"/>
    <cellStyle name="Normal 2 3" xfId="197"/>
    <cellStyle name="Normal 2 4" xfId="198"/>
    <cellStyle name="Normal 2 4 2" xfId="199"/>
    <cellStyle name="Normal 2 5" xfId="200"/>
    <cellStyle name="Normal 2 5 2" xfId="201"/>
    <cellStyle name="Normal 20" xfId="202"/>
    <cellStyle name="Normal 21" xfId="203"/>
    <cellStyle name="Normal 22" xfId="204"/>
    <cellStyle name="Normal 23" xfId="205"/>
    <cellStyle name="Normal 24" xfId="206"/>
    <cellStyle name="Normal 25" xfId="207"/>
    <cellStyle name="Normal 26" xfId="208"/>
    <cellStyle name="Normal 27" xfId="209"/>
    <cellStyle name="Normal 28" xfId="210"/>
    <cellStyle name="Normal 29" xfId="211"/>
    <cellStyle name="Normal 3" xfId="212"/>
    <cellStyle name="Normal 3 2" xfId="213"/>
    <cellStyle name="Normal 3 3" xfId="214"/>
    <cellStyle name="Normal 30" xfId="215"/>
    <cellStyle name="Normal 31" xfId="216"/>
    <cellStyle name="Normal 32" xfId="217"/>
    <cellStyle name="Normal 33" xfId="218"/>
    <cellStyle name="Normal 34" xfId="219"/>
    <cellStyle name="Normal 35" xfId="220"/>
    <cellStyle name="Normal 36" xfId="221"/>
    <cellStyle name="Normal 37" xfId="222"/>
    <cellStyle name="Normal 38" xfId="223"/>
    <cellStyle name="Normal 39" xfId="224"/>
    <cellStyle name="Normal 4" xfId="225"/>
    <cellStyle name="Normal 4 2" xfId="226"/>
    <cellStyle name="Normal 40" xfId="227"/>
    <cellStyle name="Normal 41" xfId="228"/>
    <cellStyle name="Normal 42" xfId="229"/>
    <cellStyle name="Normal 43" xfId="230"/>
    <cellStyle name="Normal 44" xfId="231"/>
    <cellStyle name="Normal 45" xfId="232"/>
    <cellStyle name="Normal 46" xfId="233"/>
    <cellStyle name="Normal 47" xfId="234"/>
    <cellStyle name="Normal 48" xfId="235"/>
    <cellStyle name="Normal 48 2" xfId="236"/>
    <cellStyle name="Normal 49" xfId="237"/>
    <cellStyle name="Normal 5" xfId="238"/>
    <cellStyle name="Normal 50" xfId="239"/>
    <cellStyle name="Normal 51" xfId="240"/>
    <cellStyle name="Normal 52" xfId="241"/>
    <cellStyle name="Normal 52 2" xfId="242"/>
    <cellStyle name="Normal 53" xfId="243"/>
    <cellStyle name="Normal 54" xfId="244"/>
    <cellStyle name="Normal 55" xfId="245"/>
    <cellStyle name="Normal 56" xfId="246"/>
    <cellStyle name="Normal 57" xfId="247"/>
    <cellStyle name="Normal 58" xfId="248"/>
    <cellStyle name="Normal 59" xfId="249"/>
    <cellStyle name="Normal 6" xfId="250"/>
    <cellStyle name="Normal 60" xfId="251"/>
    <cellStyle name="Normal 61" xfId="252"/>
    <cellStyle name="Normal 62" xfId="253"/>
    <cellStyle name="Normal 63" xfId="254"/>
    <cellStyle name="Normal 64" xfId="255"/>
    <cellStyle name="Normal 65" xfId="256"/>
    <cellStyle name="Normal 66" xfId="257"/>
    <cellStyle name="Normal 67" xfId="258"/>
    <cellStyle name="Normal 68" xfId="259"/>
    <cellStyle name="Normal 69" xfId="260"/>
    <cellStyle name="Normal 7" xfId="261"/>
    <cellStyle name="Normal 70" xfId="262"/>
    <cellStyle name="Normal 71" xfId="263"/>
    <cellStyle name="Normal 72" xfId="264"/>
    <cellStyle name="Normal 73" xfId="265"/>
    <cellStyle name="Normal 74" xfId="266"/>
    <cellStyle name="Normal 75" xfId="267"/>
    <cellStyle name="Normal 76" xfId="268"/>
    <cellStyle name="Normal 78" xfId="269"/>
    <cellStyle name="Normal 8" xfId="270"/>
    <cellStyle name="Normal 9" xfId="271"/>
    <cellStyle name="Notas 2" xfId="272"/>
    <cellStyle name="Notas 2 2" xfId="273"/>
    <cellStyle name="OKBENE2.XLS" xfId="274"/>
    <cellStyle name="Porcentaje" xfId="1" builtinId="5"/>
    <cellStyle name="Porcentaje 2" xfId="275"/>
    <cellStyle name="Porcentaje 2 2" xfId="276"/>
    <cellStyle name="Porcentaje 3" xfId="277"/>
    <cellStyle name="Porcentaje 3 2" xfId="278"/>
    <cellStyle name="Porcentaje 4" xfId="279"/>
    <cellStyle name="Porcentaje 4 2" xfId="280"/>
    <cellStyle name="Porcentaje 5" xfId="281"/>
    <cellStyle name="Porcentaje 6" xfId="282"/>
    <cellStyle name="Porcentual 2" xfId="283"/>
    <cellStyle name="Porcentual 2 2" xfId="284"/>
    <cellStyle name="Porcentual 2 2 2" xfId="285"/>
    <cellStyle name="Porcentual 2 3" xfId="286"/>
    <cellStyle name="Porcentual 2 3 2" xfId="287"/>
    <cellStyle name="Porcentual 2 4" xfId="288"/>
    <cellStyle name="Porcentual 2 4 2" xfId="289"/>
    <cellStyle name="Porcentual 2 5" xfId="290"/>
    <cellStyle name="Porcentual 2 5 2" xfId="291"/>
    <cellStyle name="Porcentual 2 6" xfId="292"/>
    <cellStyle name="Porcentual 2 6 2" xfId="293"/>
    <cellStyle name="Porcentual 2 7" xfId="294"/>
    <cellStyle name="Porcentual 2 7 2" xfId="295"/>
    <cellStyle name="Porcentual 3" xfId="296"/>
    <cellStyle name="Porcentual 4" xfId="297"/>
    <cellStyle name="Porcentual 5" xfId="298"/>
    <cellStyle name="Salida 2" xfId="299"/>
    <cellStyle name="Salida 3" xfId="300"/>
    <cellStyle name="Texto de advertencia 2" xfId="301"/>
    <cellStyle name="Texto de advertencia 3" xfId="302"/>
    <cellStyle name="Texto explicativo 2" xfId="303"/>
    <cellStyle name="Texto explicativo 3" xfId="304"/>
    <cellStyle name="Título 1 2" xfId="305"/>
    <cellStyle name="Título 1 3" xfId="306"/>
    <cellStyle name="Título 2 2" xfId="307"/>
    <cellStyle name="Título 2 3" xfId="308"/>
    <cellStyle name="Título 3 2" xfId="309"/>
    <cellStyle name="Título 3 3" xfId="310"/>
    <cellStyle name="Título 4" xfId="311"/>
    <cellStyle name="Título 4 2" xfId="312"/>
    <cellStyle name="Título 5" xfId="313"/>
    <cellStyle name="Título 5 2" xfId="314"/>
    <cellStyle name="Total 2" xfId="315"/>
    <cellStyle name="Total 3" xfId="3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228600</xdr:colOff>
      <xdr:row>4</xdr:row>
      <xdr:rowOff>114300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4099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217170</xdr:colOff>
      <xdr:row>4</xdr:row>
      <xdr:rowOff>19050</xdr:rowOff>
    </xdr:from>
    <xdr:to>
      <xdr:col>13</xdr:col>
      <xdr:colOff>1466850</xdr:colOff>
      <xdr:row>4</xdr:row>
      <xdr:rowOff>44450</xdr:rowOff>
    </xdr:to>
    <xdr:cxnSp macro="">
      <xdr:nvCxnSpPr>
        <xdr:cNvPr id="3" name="1 Conector recto"/>
        <xdr:cNvCxnSpPr/>
      </xdr:nvCxnSpPr>
      <xdr:spPr>
        <a:xfrm flipV="1">
          <a:off x="3455670" y="1771650"/>
          <a:ext cx="15194280" cy="254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CASTROG/Documents/ESTUDIOS%202013/CARPETA%20COMANDO/4%20ABRIL%20%2030%20DE%202013/1%20ABRIL%20%2030%20DE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30 DE 2013"/>
      <sheetName val="POBLACIÓN POR ESTABLECIMIENTO"/>
      <sheetName val="HACINAMIENTO"/>
      <sheetName val="POBLACIÓN"/>
      <sheetName val="SOBREPOBLACIÓN"/>
      <sheetName val="CAPACIDAD"/>
      <sheetName val="RESÚMEN CAPACIDAD"/>
      <sheetName val="SIND COND POR REGIONAL"/>
      <sheetName val="CAPAC POB HATO"/>
      <sheetName val="POBL POR REGIONAL"/>
      <sheetName val="SIND COND"/>
      <sheetName val="ESTAB POB HATO"/>
      <sheetName val="GRAFICA POBLACIÓN-2011"/>
      <sheetName val="GRAFICA POBLACIÓN-2010 - 2013"/>
      <sheetName val="COMPARA POBLACIÓN"/>
      <sheetName val="DÉFICIT CUPOS"/>
      <sheetName val="pobla. 1996 -  2013"/>
      <sheetName val="GRÁFICO MES"/>
      <sheetName val="GRÁFDIC 98 -  2013 "/>
      <sheetName val="POBLACIÓN DE INTERNOS"/>
      <sheetName val="GRAFICO POB Y HAC 2010"/>
      <sheetName val="PARAPOLITICOS "/>
      <sheetName val="PARAPOLÍTICOS"/>
      <sheetName val="EXTRAD"/>
      <sheetName val="BACRIM"/>
      <sheetName val="DOMICILIARIA"/>
      <sheetName val="POB-DOMICILIARIA 2011"/>
      <sheetName val="POB-DOMICILIARIA 2012"/>
      <sheetName val="JUSTICIA Y PAZ"/>
      <sheetName val="MUNICIPAL (2)"/>
      <sheetName val="MUNICIPALES"/>
      <sheetName val="POBLACIÓN MUNICIPAL"/>
      <sheetName val="SISTEMA VIG ELEC"/>
      <sheetName val="MUJER HOMB VIGILA ELE"/>
      <sheetName val="VIGILANCIA ELECT"/>
      <sheetName val="VIGI ELEC POR REGIONAL"/>
      <sheetName val="ESTABLECIM EN OPERACIÓN"/>
      <sheetName val="CLASIFICACIÓN ESTABLE"/>
      <sheetName val="ESTABLECIMIENTOS FUERZA PÚBLICA"/>
      <sheetName val="CUPOS POR ERON NUEVOS"/>
      <sheetName val="DIC 98 -  DICIEMBRE 31  2013"/>
      <sheetName val="PLANTA PERSONAL"/>
      <sheetName val="PLANTA GUARDIA"/>
      <sheetName val="INTERNOS POR  GUARDIA"/>
      <sheetName val="VARIACIÓN ANUAL POBLAC"/>
      <sheetName val="GENERACIÓN ERON"/>
      <sheetName val="PRESUPUESTO"/>
      <sheetName val="PLAN DE MEJORAMIENTO"/>
      <sheetName val="Hoja7"/>
    </sheetNames>
    <sheetDataSet>
      <sheetData sheetId="0">
        <row r="3">
          <cell r="E3">
            <v>118</v>
          </cell>
          <cell r="H3">
            <v>226</v>
          </cell>
          <cell r="I3">
            <v>18</v>
          </cell>
          <cell r="J3">
            <v>52</v>
          </cell>
          <cell r="K3">
            <v>7</v>
          </cell>
          <cell r="L3">
            <v>59</v>
          </cell>
          <cell r="M3">
            <v>174</v>
          </cell>
          <cell r="N3">
            <v>11</v>
          </cell>
          <cell r="O3">
            <v>185</v>
          </cell>
        </row>
        <row r="5">
          <cell r="E5">
            <v>1030</v>
          </cell>
          <cell r="H5">
            <v>1204</v>
          </cell>
          <cell r="I5">
            <v>0</v>
          </cell>
          <cell r="J5">
            <v>107</v>
          </cell>
          <cell r="K5">
            <v>0</v>
          </cell>
          <cell r="L5">
            <v>107</v>
          </cell>
          <cell r="M5">
            <v>1097</v>
          </cell>
          <cell r="N5">
            <v>0</v>
          </cell>
          <cell r="O5">
            <v>1097</v>
          </cell>
        </row>
        <row r="7">
          <cell r="E7">
            <v>320</v>
          </cell>
          <cell r="H7">
            <v>424</v>
          </cell>
          <cell r="I7">
            <v>0</v>
          </cell>
          <cell r="J7">
            <v>39</v>
          </cell>
          <cell r="K7">
            <v>0</v>
          </cell>
          <cell r="M7">
            <v>385</v>
          </cell>
          <cell r="N7">
            <v>0</v>
          </cell>
        </row>
        <row r="9">
          <cell r="E9">
            <v>326</v>
          </cell>
          <cell r="H9">
            <v>333</v>
          </cell>
          <cell r="I9">
            <v>33</v>
          </cell>
          <cell r="J9">
            <v>19</v>
          </cell>
          <cell r="K9">
            <v>0</v>
          </cell>
          <cell r="M9">
            <v>314</v>
          </cell>
          <cell r="N9">
            <v>33</v>
          </cell>
        </row>
        <row r="11">
          <cell r="E11">
            <v>272</v>
          </cell>
          <cell r="H11">
            <v>306</v>
          </cell>
          <cell r="I11">
            <v>0</v>
          </cell>
          <cell r="J11">
            <v>60</v>
          </cell>
          <cell r="K11">
            <v>0</v>
          </cell>
          <cell r="L11">
            <v>60</v>
          </cell>
          <cell r="M11">
            <v>246</v>
          </cell>
          <cell r="N11">
            <v>0</v>
          </cell>
          <cell r="O11">
            <v>246</v>
          </cell>
        </row>
        <row r="13">
          <cell r="E13">
            <v>50</v>
          </cell>
          <cell r="H13">
            <v>55</v>
          </cell>
          <cell r="I13">
            <v>0</v>
          </cell>
          <cell r="J13">
            <v>0</v>
          </cell>
          <cell r="K13">
            <v>0</v>
          </cell>
          <cell r="M13">
            <v>55</v>
          </cell>
          <cell r="N13">
            <v>0</v>
          </cell>
        </row>
        <row r="15">
          <cell r="E15">
            <v>55</v>
          </cell>
          <cell r="H15">
            <v>78</v>
          </cell>
          <cell r="I15">
            <v>0</v>
          </cell>
          <cell r="J15">
            <v>25</v>
          </cell>
          <cell r="K15">
            <v>0</v>
          </cell>
          <cell r="M15">
            <v>53</v>
          </cell>
          <cell r="N15">
            <v>0</v>
          </cell>
        </row>
        <row r="17">
          <cell r="E17">
            <v>73</v>
          </cell>
          <cell r="H17">
            <v>142</v>
          </cell>
          <cell r="I17">
            <v>0</v>
          </cell>
          <cell r="J17">
            <v>66</v>
          </cell>
          <cell r="K17">
            <v>0</v>
          </cell>
          <cell r="M17">
            <v>76</v>
          </cell>
          <cell r="N17">
            <v>0</v>
          </cell>
        </row>
        <row r="19">
          <cell r="E19">
            <v>122</v>
          </cell>
          <cell r="H19">
            <v>136</v>
          </cell>
          <cell r="I19">
            <v>0</v>
          </cell>
          <cell r="J19">
            <v>54</v>
          </cell>
          <cell r="K19">
            <v>0</v>
          </cell>
          <cell r="M19">
            <v>82</v>
          </cell>
          <cell r="N19">
            <v>0</v>
          </cell>
        </row>
        <row r="21">
          <cell r="E21">
            <v>395</v>
          </cell>
          <cell r="H21">
            <v>494</v>
          </cell>
          <cell r="I21">
            <v>186</v>
          </cell>
          <cell r="J21">
            <v>113</v>
          </cell>
          <cell r="K21">
            <v>65</v>
          </cell>
          <cell r="M21">
            <v>381</v>
          </cell>
          <cell r="N21">
            <v>121</v>
          </cell>
        </row>
        <row r="23">
          <cell r="E23">
            <v>120</v>
          </cell>
          <cell r="H23">
            <v>173</v>
          </cell>
          <cell r="I23">
            <v>0</v>
          </cell>
          <cell r="J23">
            <v>45</v>
          </cell>
          <cell r="K23">
            <v>0</v>
          </cell>
          <cell r="M23">
            <v>128</v>
          </cell>
          <cell r="N23">
            <v>0</v>
          </cell>
        </row>
        <row r="25">
          <cell r="E25">
            <v>1500</v>
          </cell>
          <cell r="H25">
            <v>1493</v>
          </cell>
          <cell r="I25">
            <v>0</v>
          </cell>
          <cell r="J25">
            <v>99</v>
          </cell>
          <cell r="K25">
            <v>0</v>
          </cell>
          <cell r="L25">
            <v>99</v>
          </cell>
          <cell r="M25">
            <v>1394</v>
          </cell>
          <cell r="N25">
            <v>0</v>
          </cell>
          <cell r="O25">
            <v>1394</v>
          </cell>
        </row>
        <row r="27">
          <cell r="E27">
            <v>550</v>
          </cell>
          <cell r="H27">
            <v>847</v>
          </cell>
          <cell r="I27">
            <v>136</v>
          </cell>
          <cell r="J27">
            <v>481</v>
          </cell>
          <cell r="K27">
            <v>42</v>
          </cell>
          <cell r="L27">
            <v>523</v>
          </cell>
          <cell r="M27">
            <v>366</v>
          </cell>
          <cell r="N27">
            <v>94</v>
          </cell>
          <cell r="O27">
            <v>460</v>
          </cell>
        </row>
        <row r="29">
          <cell r="E29">
            <v>1388</v>
          </cell>
          <cell r="H29">
            <v>1278</v>
          </cell>
          <cell r="I29">
            <v>0</v>
          </cell>
          <cell r="J29">
            <v>9</v>
          </cell>
          <cell r="K29">
            <v>0</v>
          </cell>
          <cell r="L29">
            <v>9</v>
          </cell>
          <cell r="M29">
            <v>1269</v>
          </cell>
          <cell r="N29">
            <v>0</v>
          </cell>
          <cell r="O29">
            <v>1269</v>
          </cell>
        </row>
        <row r="31">
          <cell r="E31">
            <v>120</v>
          </cell>
          <cell r="H31">
            <v>120</v>
          </cell>
          <cell r="I31">
            <v>0</v>
          </cell>
          <cell r="J31">
            <v>15</v>
          </cell>
          <cell r="K31">
            <v>0</v>
          </cell>
          <cell r="L31">
            <v>15</v>
          </cell>
          <cell r="M31">
            <v>105</v>
          </cell>
          <cell r="N31">
            <v>0</v>
          </cell>
          <cell r="O31">
            <v>105</v>
          </cell>
        </row>
        <row r="33">
          <cell r="E33">
            <v>868</v>
          </cell>
          <cell r="H33">
            <v>925</v>
          </cell>
          <cell r="I33">
            <v>36</v>
          </cell>
          <cell r="J33">
            <v>188</v>
          </cell>
          <cell r="K33">
            <v>16</v>
          </cell>
          <cell r="L33">
            <v>204</v>
          </cell>
          <cell r="M33">
            <v>737</v>
          </cell>
          <cell r="N33">
            <v>20</v>
          </cell>
          <cell r="O33">
            <v>757</v>
          </cell>
        </row>
        <row r="35">
          <cell r="E35">
            <v>4931</v>
          </cell>
          <cell r="H35">
            <v>8273</v>
          </cell>
          <cell r="I35">
            <v>4</v>
          </cell>
          <cell r="J35">
            <v>1456</v>
          </cell>
          <cell r="K35">
            <v>2</v>
          </cell>
          <cell r="L35">
            <v>1458</v>
          </cell>
          <cell r="M35">
            <v>6817</v>
          </cell>
          <cell r="N35">
            <v>2</v>
          </cell>
          <cell r="O35">
            <v>6819</v>
          </cell>
        </row>
        <row r="37">
          <cell r="E37">
            <v>2907</v>
          </cell>
          <cell r="H37">
            <v>5948</v>
          </cell>
          <cell r="I37">
            <v>2</v>
          </cell>
          <cell r="J37">
            <v>3211</v>
          </cell>
          <cell r="K37">
            <v>2</v>
          </cell>
          <cell r="L37">
            <v>3213</v>
          </cell>
          <cell r="M37">
            <v>2737</v>
          </cell>
          <cell r="N37">
            <v>0</v>
          </cell>
          <cell r="O37">
            <v>2737</v>
          </cell>
        </row>
        <row r="39">
          <cell r="E39">
            <v>83</v>
          </cell>
          <cell r="H39">
            <v>131</v>
          </cell>
          <cell r="I39">
            <v>0</v>
          </cell>
          <cell r="J39">
            <v>25</v>
          </cell>
          <cell r="K39">
            <v>0</v>
          </cell>
          <cell r="L39">
            <v>25</v>
          </cell>
          <cell r="M39">
            <v>106</v>
          </cell>
          <cell r="N39">
            <v>0</v>
          </cell>
          <cell r="O39">
            <v>106</v>
          </cell>
        </row>
        <row r="41">
          <cell r="E41">
            <v>87</v>
          </cell>
          <cell r="H41">
            <v>133</v>
          </cell>
          <cell r="I41">
            <v>0</v>
          </cell>
          <cell r="J41">
            <v>17</v>
          </cell>
          <cell r="K41">
            <v>0</v>
          </cell>
          <cell r="L41">
            <v>17</v>
          </cell>
          <cell r="M41">
            <v>116</v>
          </cell>
          <cell r="N41">
            <v>0</v>
          </cell>
          <cell r="O41">
            <v>116</v>
          </cell>
        </row>
        <row r="43">
          <cell r="E43">
            <v>148</v>
          </cell>
          <cell r="H43">
            <v>300</v>
          </cell>
          <cell r="I43">
            <v>0</v>
          </cell>
          <cell r="J43">
            <v>156</v>
          </cell>
          <cell r="K43">
            <v>0</v>
          </cell>
          <cell r="L43">
            <v>156</v>
          </cell>
          <cell r="M43">
            <v>144</v>
          </cell>
          <cell r="N43">
            <v>0</v>
          </cell>
          <cell r="O43">
            <v>144</v>
          </cell>
        </row>
        <row r="45">
          <cell r="E45">
            <v>153</v>
          </cell>
          <cell r="H45">
            <v>288</v>
          </cell>
          <cell r="I45">
            <v>1</v>
          </cell>
          <cell r="J45">
            <v>158</v>
          </cell>
          <cell r="K45">
            <v>1</v>
          </cell>
          <cell r="L45">
            <v>159</v>
          </cell>
          <cell r="M45">
            <v>130</v>
          </cell>
          <cell r="N45">
            <v>0</v>
          </cell>
          <cell r="O45">
            <v>130</v>
          </cell>
        </row>
        <row r="47">
          <cell r="E47">
            <v>30</v>
          </cell>
          <cell r="H47">
            <v>63</v>
          </cell>
          <cell r="I47">
            <v>0</v>
          </cell>
          <cell r="J47">
            <v>17</v>
          </cell>
          <cell r="K47">
            <v>0</v>
          </cell>
          <cell r="L47">
            <v>17</v>
          </cell>
          <cell r="M47">
            <v>46</v>
          </cell>
          <cell r="N47">
            <v>0</v>
          </cell>
          <cell r="O47">
            <v>46</v>
          </cell>
        </row>
        <row r="49">
          <cell r="E49">
            <v>60</v>
          </cell>
          <cell r="H49">
            <v>120</v>
          </cell>
          <cell r="I49">
            <v>0</v>
          </cell>
          <cell r="J49">
            <v>31</v>
          </cell>
          <cell r="K49">
            <v>0</v>
          </cell>
          <cell r="L49">
            <v>31</v>
          </cell>
          <cell r="M49">
            <v>89</v>
          </cell>
          <cell r="N49">
            <v>0</v>
          </cell>
          <cell r="O49">
            <v>89</v>
          </cell>
        </row>
        <row r="51">
          <cell r="E51">
            <v>117</v>
          </cell>
          <cell r="H51">
            <v>166</v>
          </cell>
          <cell r="I51">
            <v>0</v>
          </cell>
          <cell r="J51">
            <v>60</v>
          </cell>
          <cell r="K51">
            <v>0</v>
          </cell>
          <cell r="L51">
            <v>60</v>
          </cell>
          <cell r="M51">
            <v>106</v>
          </cell>
          <cell r="N51">
            <v>0</v>
          </cell>
          <cell r="O51">
            <v>106</v>
          </cell>
        </row>
        <row r="53">
          <cell r="E53">
            <v>70</v>
          </cell>
          <cell r="H53">
            <v>141</v>
          </cell>
          <cell r="I53">
            <v>0</v>
          </cell>
          <cell r="J53">
            <v>41</v>
          </cell>
          <cell r="K53">
            <v>0</v>
          </cell>
          <cell r="L53">
            <v>41</v>
          </cell>
          <cell r="M53">
            <v>100</v>
          </cell>
          <cell r="N53">
            <v>0</v>
          </cell>
          <cell r="O53">
            <v>100</v>
          </cell>
        </row>
        <row r="55">
          <cell r="E55">
            <v>152</v>
          </cell>
          <cell r="H55">
            <v>322</v>
          </cell>
          <cell r="I55">
            <v>0</v>
          </cell>
          <cell r="J55">
            <v>149</v>
          </cell>
          <cell r="K55">
            <v>0</v>
          </cell>
          <cell r="L55">
            <v>149</v>
          </cell>
          <cell r="M55">
            <v>173</v>
          </cell>
          <cell r="N55">
            <v>0</v>
          </cell>
          <cell r="O55">
            <v>173</v>
          </cell>
        </row>
        <row r="57">
          <cell r="E57">
            <v>1275</v>
          </cell>
          <cell r="H57">
            <v>3</v>
          </cell>
          <cell r="I57">
            <v>2220</v>
          </cell>
          <cell r="J57">
            <v>1</v>
          </cell>
          <cell r="K57">
            <v>627</v>
          </cell>
          <cell r="L57">
            <v>628</v>
          </cell>
          <cell r="M57">
            <v>2</v>
          </cell>
          <cell r="N57">
            <v>1593</v>
          </cell>
          <cell r="O57">
            <v>1595</v>
          </cell>
        </row>
        <row r="59">
          <cell r="E59">
            <v>555</v>
          </cell>
          <cell r="H59">
            <v>858</v>
          </cell>
          <cell r="I59">
            <v>0</v>
          </cell>
          <cell r="J59">
            <v>216</v>
          </cell>
          <cell r="K59">
            <v>0</v>
          </cell>
          <cell r="L59">
            <v>216</v>
          </cell>
          <cell r="M59">
            <v>642</v>
          </cell>
          <cell r="N59">
            <v>0</v>
          </cell>
          <cell r="O59">
            <v>642</v>
          </cell>
        </row>
        <row r="61">
          <cell r="E61">
            <v>2824</v>
          </cell>
          <cell r="H61">
            <v>881</v>
          </cell>
          <cell r="I61">
            <v>0</v>
          </cell>
          <cell r="J61">
            <v>14</v>
          </cell>
          <cell r="K61">
            <v>0</v>
          </cell>
          <cell r="L61">
            <v>14</v>
          </cell>
          <cell r="M61">
            <v>867</v>
          </cell>
          <cell r="N61">
            <v>0</v>
          </cell>
          <cell r="O61">
            <v>867</v>
          </cell>
        </row>
        <row r="63">
          <cell r="E63">
            <v>978</v>
          </cell>
          <cell r="H63">
            <v>1662</v>
          </cell>
          <cell r="I63">
            <v>168</v>
          </cell>
          <cell r="J63">
            <v>627</v>
          </cell>
          <cell r="K63">
            <v>82</v>
          </cell>
          <cell r="L63">
            <v>709</v>
          </cell>
          <cell r="M63">
            <v>1035</v>
          </cell>
          <cell r="N63">
            <v>86</v>
          </cell>
          <cell r="O63">
            <v>1121</v>
          </cell>
        </row>
        <row r="65">
          <cell r="E65">
            <v>276</v>
          </cell>
          <cell r="H65">
            <v>341</v>
          </cell>
          <cell r="I65">
            <v>33</v>
          </cell>
          <cell r="J65">
            <v>73</v>
          </cell>
          <cell r="K65">
            <v>10</v>
          </cell>
          <cell r="L65">
            <v>83</v>
          </cell>
          <cell r="M65">
            <v>268</v>
          </cell>
          <cell r="N65">
            <v>23</v>
          </cell>
          <cell r="O65">
            <v>291</v>
          </cell>
        </row>
        <row r="67">
          <cell r="E67">
            <v>300</v>
          </cell>
          <cell r="H67">
            <v>321</v>
          </cell>
          <cell r="I67">
            <v>14</v>
          </cell>
          <cell r="J67">
            <v>54</v>
          </cell>
          <cell r="K67">
            <v>1</v>
          </cell>
          <cell r="L67">
            <v>55</v>
          </cell>
          <cell r="M67">
            <v>267</v>
          </cell>
          <cell r="N67">
            <v>13</v>
          </cell>
          <cell r="O67">
            <v>280</v>
          </cell>
        </row>
        <row r="69">
          <cell r="E69">
            <v>690</v>
          </cell>
          <cell r="H69">
            <v>694</v>
          </cell>
          <cell r="I69">
            <v>39</v>
          </cell>
          <cell r="J69">
            <v>147</v>
          </cell>
          <cell r="K69">
            <v>15</v>
          </cell>
          <cell r="L69">
            <v>162</v>
          </cell>
          <cell r="M69">
            <v>547</v>
          </cell>
          <cell r="N69">
            <v>24</v>
          </cell>
          <cell r="O69">
            <v>571</v>
          </cell>
        </row>
        <row r="71">
          <cell r="E71">
            <v>1239</v>
          </cell>
          <cell r="H71">
            <v>1161</v>
          </cell>
          <cell r="I71">
            <v>0</v>
          </cell>
          <cell r="J71">
            <v>10</v>
          </cell>
          <cell r="K71">
            <v>0</v>
          </cell>
          <cell r="L71">
            <v>10</v>
          </cell>
          <cell r="M71">
            <v>1151</v>
          </cell>
          <cell r="N71">
            <v>0</v>
          </cell>
          <cell r="O71">
            <v>1151</v>
          </cell>
        </row>
        <row r="73">
          <cell r="E73">
            <v>1003</v>
          </cell>
          <cell r="H73">
            <v>1503</v>
          </cell>
          <cell r="I73">
            <v>153</v>
          </cell>
          <cell r="J73">
            <v>712</v>
          </cell>
          <cell r="K73">
            <v>86</v>
          </cell>
          <cell r="L73">
            <v>798</v>
          </cell>
          <cell r="M73">
            <v>791</v>
          </cell>
          <cell r="N73">
            <v>67</v>
          </cell>
          <cell r="O73">
            <v>858</v>
          </cell>
        </row>
        <row r="75">
          <cell r="E75">
            <v>130</v>
          </cell>
          <cell r="H75">
            <v>219</v>
          </cell>
          <cell r="I75">
            <v>0</v>
          </cell>
          <cell r="J75">
            <v>121</v>
          </cell>
          <cell r="K75">
            <v>0</v>
          </cell>
          <cell r="L75">
            <v>121</v>
          </cell>
          <cell r="M75">
            <v>98</v>
          </cell>
          <cell r="N75">
            <v>0</v>
          </cell>
          <cell r="O75">
            <v>98</v>
          </cell>
        </row>
        <row r="77">
          <cell r="E77">
            <v>2376</v>
          </cell>
          <cell r="H77">
            <v>2447</v>
          </cell>
          <cell r="I77">
            <v>0</v>
          </cell>
          <cell r="J77">
            <v>121</v>
          </cell>
          <cell r="K77">
            <v>0</v>
          </cell>
          <cell r="L77">
            <v>121</v>
          </cell>
          <cell r="M77">
            <v>2326</v>
          </cell>
          <cell r="N77">
            <v>0</v>
          </cell>
          <cell r="O77">
            <v>2326</v>
          </cell>
        </row>
        <row r="79">
          <cell r="E79">
            <v>92</v>
          </cell>
          <cell r="H79">
            <v>111</v>
          </cell>
          <cell r="I79">
            <v>0</v>
          </cell>
          <cell r="J79">
            <v>47</v>
          </cell>
          <cell r="K79">
            <v>0</v>
          </cell>
          <cell r="L79">
            <v>47</v>
          </cell>
          <cell r="M79">
            <v>64</v>
          </cell>
          <cell r="N79">
            <v>0</v>
          </cell>
          <cell r="O79">
            <v>64</v>
          </cell>
        </row>
        <row r="81">
          <cell r="E81">
            <v>168</v>
          </cell>
          <cell r="H81">
            <v>180</v>
          </cell>
          <cell r="I81">
            <v>0</v>
          </cell>
          <cell r="J81">
            <v>49</v>
          </cell>
          <cell r="K81">
            <v>0</v>
          </cell>
          <cell r="L81">
            <v>49</v>
          </cell>
          <cell r="M81">
            <v>131</v>
          </cell>
          <cell r="N81">
            <v>0</v>
          </cell>
          <cell r="O81">
            <v>131</v>
          </cell>
        </row>
        <row r="83">
          <cell r="E83">
            <v>385</v>
          </cell>
          <cell r="H83">
            <v>250</v>
          </cell>
          <cell r="I83">
            <v>0</v>
          </cell>
          <cell r="J83">
            <v>15</v>
          </cell>
          <cell r="K83">
            <v>0</v>
          </cell>
          <cell r="L83">
            <v>15</v>
          </cell>
          <cell r="M83">
            <v>235</v>
          </cell>
          <cell r="N83">
            <v>0</v>
          </cell>
          <cell r="O83">
            <v>235</v>
          </cell>
        </row>
        <row r="85">
          <cell r="E85">
            <v>45</v>
          </cell>
          <cell r="H85">
            <v>77</v>
          </cell>
          <cell r="I85">
            <v>0</v>
          </cell>
          <cell r="J85">
            <v>27</v>
          </cell>
          <cell r="K85">
            <v>0</v>
          </cell>
          <cell r="L85">
            <v>27</v>
          </cell>
          <cell r="M85">
            <v>50</v>
          </cell>
          <cell r="N85">
            <v>0</v>
          </cell>
          <cell r="O85">
            <v>50</v>
          </cell>
        </row>
        <row r="87">
          <cell r="E87">
            <v>100</v>
          </cell>
          <cell r="H87">
            <v>137</v>
          </cell>
          <cell r="I87">
            <v>1</v>
          </cell>
          <cell r="J87">
            <v>70</v>
          </cell>
          <cell r="K87">
            <v>0</v>
          </cell>
          <cell r="L87">
            <v>70</v>
          </cell>
          <cell r="M87">
            <v>67</v>
          </cell>
          <cell r="N87">
            <v>1</v>
          </cell>
          <cell r="O87">
            <v>68</v>
          </cell>
        </row>
        <row r="92">
          <cell r="E92">
            <v>176</v>
          </cell>
          <cell r="H92">
            <v>160</v>
          </cell>
          <cell r="I92">
            <v>0</v>
          </cell>
          <cell r="J92">
            <v>15</v>
          </cell>
          <cell r="K92">
            <v>0</v>
          </cell>
          <cell r="L92">
            <v>15</v>
          </cell>
          <cell r="M92">
            <v>145</v>
          </cell>
          <cell r="N92">
            <v>0</v>
          </cell>
          <cell r="O92">
            <v>145</v>
          </cell>
        </row>
        <row r="94">
          <cell r="E94">
            <v>48</v>
          </cell>
          <cell r="H94">
            <v>153</v>
          </cell>
          <cell r="I94">
            <v>0</v>
          </cell>
          <cell r="J94">
            <v>68</v>
          </cell>
          <cell r="K94">
            <v>0</v>
          </cell>
          <cell r="L94">
            <v>68</v>
          </cell>
          <cell r="M94">
            <v>85</v>
          </cell>
          <cell r="N94">
            <v>0</v>
          </cell>
          <cell r="O94">
            <v>85</v>
          </cell>
        </row>
        <row r="96">
          <cell r="E96">
            <v>84</v>
          </cell>
          <cell r="H96">
            <v>139</v>
          </cell>
          <cell r="I96">
            <v>0</v>
          </cell>
          <cell r="J96">
            <v>34</v>
          </cell>
          <cell r="K96">
            <v>0</v>
          </cell>
          <cell r="L96">
            <v>34</v>
          </cell>
          <cell r="M96">
            <v>105</v>
          </cell>
          <cell r="N96">
            <v>0</v>
          </cell>
          <cell r="O96">
            <v>105</v>
          </cell>
        </row>
        <row r="98">
          <cell r="E98">
            <v>66</v>
          </cell>
          <cell r="H98">
            <v>168</v>
          </cell>
          <cell r="I98">
            <v>0</v>
          </cell>
          <cell r="J98">
            <v>125</v>
          </cell>
          <cell r="K98">
            <v>0</v>
          </cell>
          <cell r="L98">
            <v>125</v>
          </cell>
          <cell r="M98">
            <v>43</v>
          </cell>
          <cell r="N98">
            <v>0</v>
          </cell>
          <cell r="O98">
            <v>43</v>
          </cell>
        </row>
        <row r="100">
          <cell r="E100">
            <v>230</v>
          </cell>
          <cell r="H100">
            <v>377</v>
          </cell>
          <cell r="I100">
            <v>52</v>
          </cell>
          <cell r="J100">
            <v>129</v>
          </cell>
          <cell r="K100">
            <v>13</v>
          </cell>
          <cell r="L100">
            <v>142</v>
          </cell>
          <cell r="M100">
            <v>248</v>
          </cell>
          <cell r="N100">
            <v>39</v>
          </cell>
          <cell r="O100">
            <v>287</v>
          </cell>
        </row>
        <row r="102">
          <cell r="E102">
            <v>100</v>
          </cell>
          <cell r="H102">
            <v>111</v>
          </cell>
          <cell r="I102">
            <v>0</v>
          </cell>
          <cell r="J102">
            <v>17</v>
          </cell>
          <cell r="K102">
            <v>0</v>
          </cell>
          <cell r="L102">
            <v>17</v>
          </cell>
          <cell r="M102">
            <v>94</v>
          </cell>
          <cell r="N102">
            <v>0</v>
          </cell>
          <cell r="O102">
            <v>94</v>
          </cell>
        </row>
        <row r="104">
          <cell r="E104">
            <v>100</v>
          </cell>
          <cell r="H104">
            <v>0</v>
          </cell>
          <cell r="I104">
            <v>207</v>
          </cell>
          <cell r="J104">
            <v>0</v>
          </cell>
          <cell r="K104">
            <v>72</v>
          </cell>
          <cell r="L104">
            <v>72</v>
          </cell>
          <cell r="M104">
            <v>0</v>
          </cell>
          <cell r="N104">
            <v>135</v>
          </cell>
          <cell r="O104">
            <v>135</v>
          </cell>
        </row>
        <row r="106">
          <cell r="E106">
            <v>2524</v>
          </cell>
          <cell r="H106">
            <v>2854</v>
          </cell>
          <cell r="I106">
            <v>0</v>
          </cell>
          <cell r="J106">
            <v>551</v>
          </cell>
          <cell r="K106">
            <v>0</v>
          </cell>
          <cell r="L106">
            <v>551</v>
          </cell>
          <cell r="M106">
            <v>2303</v>
          </cell>
          <cell r="N106">
            <v>0</v>
          </cell>
          <cell r="O106">
            <v>2303</v>
          </cell>
        </row>
        <row r="108">
          <cell r="E108">
            <v>568</v>
          </cell>
          <cell r="H108">
            <v>1101</v>
          </cell>
          <cell r="I108">
            <v>110</v>
          </cell>
          <cell r="J108">
            <v>352</v>
          </cell>
          <cell r="K108">
            <v>39</v>
          </cell>
          <cell r="L108">
            <v>391</v>
          </cell>
          <cell r="M108">
            <v>749</v>
          </cell>
          <cell r="N108">
            <v>71</v>
          </cell>
          <cell r="O108">
            <v>820</v>
          </cell>
        </row>
        <row r="110">
          <cell r="E110">
            <v>280</v>
          </cell>
          <cell r="H110">
            <v>420</v>
          </cell>
          <cell r="I110">
            <v>69</v>
          </cell>
          <cell r="J110">
            <v>82</v>
          </cell>
          <cell r="K110">
            <v>8</v>
          </cell>
          <cell r="L110">
            <v>90</v>
          </cell>
          <cell r="M110">
            <v>338</v>
          </cell>
          <cell r="N110">
            <v>61</v>
          </cell>
          <cell r="O110">
            <v>399</v>
          </cell>
        </row>
        <row r="112">
          <cell r="E112">
            <v>70</v>
          </cell>
          <cell r="H112">
            <v>121</v>
          </cell>
          <cell r="I112">
            <v>0</v>
          </cell>
          <cell r="J112">
            <v>36</v>
          </cell>
          <cell r="K112">
            <v>0</v>
          </cell>
          <cell r="L112">
            <v>36</v>
          </cell>
          <cell r="M112">
            <v>85</v>
          </cell>
          <cell r="N112">
            <v>0</v>
          </cell>
          <cell r="O112">
            <v>85</v>
          </cell>
        </row>
        <row r="114">
          <cell r="E114">
            <v>120</v>
          </cell>
          <cell r="H114">
            <v>172</v>
          </cell>
          <cell r="I114">
            <v>10</v>
          </cell>
          <cell r="J114">
            <v>74</v>
          </cell>
          <cell r="K114">
            <v>2</v>
          </cell>
          <cell r="L114">
            <v>76</v>
          </cell>
          <cell r="M114">
            <v>98</v>
          </cell>
          <cell r="N114">
            <v>8</v>
          </cell>
          <cell r="O114">
            <v>106</v>
          </cell>
        </row>
        <row r="116">
          <cell r="E116">
            <v>238</v>
          </cell>
          <cell r="H116">
            <v>387</v>
          </cell>
          <cell r="I116">
            <v>19</v>
          </cell>
          <cell r="J116">
            <v>278</v>
          </cell>
          <cell r="K116">
            <v>13</v>
          </cell>
          <cell r="L116">
            <v>291</v>
          </cell>
          <cell r="M116">
            <v>109</v>
          </cell>
          <cell r="N116">
            <v>6</v>
          </cell>
          <cell r="O116">
            <v>115</v>
          </cell>
        </row>
        <row r="118">
          <cell r="E118">
            <v>360</v>
          </cell>
          <cell r="H118">
            <v>610</v>
          </cell>
          <cell r="I118">
            <v>66</v>
          </cell>
          <cell r="J118">
            <v>254</v>
          </cell>
          <cell r="K118">
            <v>21</v>
          </cell>
          <cell r="L118">
            <v>275</v>
          </cell>
          <cell r="M118">
            <v>356</v>
          </cell>
          <cell r="N118">
            <v>45</v>
          </cell>
          <cell r="O118">
            <v>401</v>
          </cell>
        </row>
        <row r="120">
          <cell r="E120">
            <v>1257</v>
          </cell>
          <cell r="H120">
            <v>2188</v>
          </cell>
          <cell r="I120">
            <v>0</v>
          </cell>
          <cell r="J120">
            <v>816</v>
          </cell>
          <cell r="K120">
            <v>0</v>
          </cell>
          <cell r="L120">
            <v>816</v>
          </cell>
          <cell r="M120">
            <v>1372</v>
          </cell>
          <cell r="N120">
            <v>0</v>
          </cell>
          <cell r="O120">
            <v>1372</v>
          </cell>
        </row>
        <row r="122">
          <cell r="E122">
            <v>1667</v>
          </cell>
          <cell r="H122">
            <v>5716</v>
          </cell>
          <cell r="I122">
            <v>2</v>
          </cell>
          <cell r="J122">
            <v>2801</v>
          </cell>
          <cell r="K122">
            <v>2</v>
          </cell>
          <cell r="L122">
            <v>2803</v>
          </cell>
          <cell r="M122">
            <v>2915</v>
          </cell>
          <cell r="N122">
            <v>0</v>
          </cell>
          <cell r="O122">
            <v>2915</v>
          </cell>
        </row>
        <row r="124">
          <cell r="E124">
            <v>821</v>
          </cell>
          <cell r="H124">
            <v>1114</v>
          </cell>
          <cell r="I124">
            <v>76</v>
          </cell>
          <cell r="J124">
            <v>391</v>
          </cell>
          <cell r="K124">
            <v>23</v>
          </cell>
          <cell r="L124">
            <v>414</v>
          </cell>
          <cell r="M124">
            <v>723</v>
          </cell>
          <cell r="N124">
            <v>53</v>
          </cell>
          <cell r="O124">
            <v>776</v>
          </cell>
        </row>
        <row r="126">
          <cell r="E126">
            <v>260</v>
          </cell>
          <cell r="H126">
            <v>551</v>
          </cell>
          <cell r="I126">
            <v>39</v>
          </cell>
          <cell r="J126">
            <v>309</v>
          </cell>
          <cell r="K126">
            <v>14</v>
          </cell>
          <cell r="L126">
            <v>323</v>
          </cell>
          <cell r="M126">
            <v>242</v>
          </cell>
          <cell r="N126">
            <v>25</v>
          </cell>
          <cell r="O126">
            <v>267</v>
          </cell>
        </row>
        <row r="128">
          <cell r="E128">
            <v>422</v>
          </cell>
          <cell r="H128">
            <v>683</v>
          </cell>
          <cell r="I128">
            <v>58</v>
          </cell>
          <cell r="J128">
            <v>316</v>
          </cell>
          <cell r="K128">
            <v>41</v>
          </cell>
          <cell r="L128">
            <v>357</v>
          </cell>
          <cell r="M128">
            <v>367</v>
          </cell>
          <cell r="N128">
            <v>17</v>
          </cell>
          <cell r="O128">
            <v>384</v>
          </cell>
        </row>
        <row r="130">
          <cell r="E130">
            <v>3208</v>
          </cell>
        </row>
        <row r="132">
          <cell r="E132">
            <v>1101</v>
          </cell>
        </row>
        <row r="134">
          <cell r="E134">
            <v>412</v>
          </cell>
          <cell r="H134">
            <v>623</v>
          </cell>
          <cell r="I134">
            <v>0</v>
          </cell>
          <cell r="J134">
            <v>136</v>
          </cell>
          <cell r="K134">
            <v>0</v>
          </cell>
          <cell r="L134">
            <v>136</v>
          </cell>
          <cell r="M134">
            <v>487</v>
          </cell>
          <cell r="N134">
            <v>0</v>
          </cell>
          <cell r="O134">
            <v>487</v>
          </cell>
        </row>
        <row r="136">
          <cell r="E136">
            <v>102</v>
          </cell>
          <cell r="H136">
            <v>171</v>
          </cell>
          <cell r="I136">
            <v>0</v>
          </cell>
          <cell r="J136">
            <v>46</v>
          </cell>
          <cell r="K136">
            <v>0</v>
          </cell>
          <cell r="L136">
            <v>46</v>
          </cell>
          <cell r="M136">
            <v>125</v>
          </cell>
          <cell r="N136">
            <v>0</v>
          </cell>
          <cell r="O136">
            <v>125</v>
          </cell>
        </row>
        <row r="138">
          <cell r="E138">
            <v>80</v>
          </cell>
          <cell r="H138">
            <v>164</v>
          </cell>
          <cell r="I138">
            <v>0</v>
          </cell>
          <cell r="J138">
            <v>50</v>
          </cell>
          <cell r="K138">
            <v>0</v>
          </cell>
          <cell r="L138">
            <v>50</v>
          </cell>
          <cell r="M138">
            <v>114</v>
          </cell>
          <cell r="N138">
            <v>0</v>
          </cell>
          <cell r="O138">
            <v>114</v>
          </cell>
        </row>
        <row r="140">
          <cell r="E140">
            <v>120</v>
          </cell>
          <cell r="H140">
            <v>194</v>
          </cell>
          <cell r="I140">
            <v>0</v>
          </cell>
          <cell r="J140">
            <v>57</v>
          </cell>
          <cell r="K140">
            <v>0</v>
          </cell>
          <cell r="L140">
            <v>57</v>
          </cell>
          <cell r="M140">
            <v>137</v>
          </cell>
          <cell r="N140">
            <v>0</v>
          </cell>
          <cell r="O140">
            <v>137</v>
          </cell>
        </row>
        <row r="142">
          <cell r="H142">
            <v>51</v>
          </cell>
          <cell r="I142">
            <v>0</v>
          </cell>
          <cell r="J142">
            <v>51</v>
          </cell>
          <cell r="K142">
            <v>0</v>
          </cell>
          <cell r="L142">
            <v>51</v>
          </cell>
          <cell r="M142">
            <v>0</v>
          </cell>
          <cell r="N142">
            <v>0</v>
          </cell>
          <cell r="O142">
            <v>0</v>
          </cell>
        </row>
        <row r="144">
          <cell r="H144">
            <v>3175</v>
          </cell>
          <cell r="I144">
            <v>1</v>
          </cell>
          <cell r="J144">
            <v>18</v>
          </cell>
          <cell r="K144">
            <v>0</v>
          </cell>
          <cell r="L144">
            <v>18</v>
          </cell>
          <cell r="M144">
            <v>3157</v>
          </cell>
          <cell r="N144">
            <v>1</v>
          </cell>
          <cell r="O144">
            <v>3158</v>
          </cell>
        </row>
        <row r="146">
          <cell r="H146">
            <v>4</v>
          </cell>
          <cell r="I146">
            <v>1109</v>
          </cell>
          <cell r="J146">
            <v>4</v>
          </cell>
          <cell r="K146">
            <v>336</v>
          </cell>
          <cell r="L146">
            <v>340</v>
          </cell>
          <cell r="M146">
            <v>0</v>
          </cell>
          <cell r="N146">
            <v>773</v>
          </cell>
          <cell r="O146">
            <v>773</v>
          </cell>
        </row>
        <row r="151">
          <cell r="E151">
            <v>454</v>
          </cell>
          <cell r="H151">
            <v>1076</v>
          </cell>
          <cell r="I151">
            <v>2</v>
          </cell>
          <cell r="J151">
            <v>686</v>
          </cell>
          <cell r="K151">
            <v>1</v>
          </cell>
          <cell r="L151">
            <v>687</v>
          </cell>
          <cell r="M151">
            <v>390</v>
          </cell>
          <cell r="N151">
            <v>1</v>
          </cell>
          <cell r="O151">
            <v>391</v>
          </cell>
        </row>
        <row r="153">
          <cell r="E153">
            <v>50</v>
          </cell>
          <cell r="H153">
            <v>109</v>
          </cell>
          <cell r="I153">
            <v>0</v>
          </cell>
          <cell r="J153">
            <v>85</v>
          </cell>
          <cell r="K153">
            <v>0</v>
          </cell>
          <cell r="L153">
            <v>85</v>
          </cell>
          <cell r="M153">
            <v>24</v>
          </cell>
          <cell r="N153">
            <v>0</v>
          </cell>
          <cell r="O153">
            <v>24</v>
          </cell>
        </row>
        <row r="155">
          <cell r="E155">
            <v>640</v>
          </cell>
          <cell r="H155">
            <v>1503</v>
          </cell>
          <cell r="I155">
            <v>4</v>
          </cell>
          <cell r="J155">
            <v>764</v>
          </cell>
          <cell r="K155">
            <v>4</v>
          </cell>
          <cell r="L155">
            <v>768</v>
          </cell>
          <cell r="M155">
            <v>739</v>
          </cell>
          <cell r="N155">
            <v>0</v>
          </cell>
          <cell r="O155">
            <v>739</v>
          </cell>
        </row>
        <row r="157">
          <cell r="E157">
            <v>1382</v>
          </cell>
          <cell r="H157">
            <v>2278</v>
          </cell>
          <cell r="I157">
            <v>4</v>
          </cell>
          <cell r="J157">
            <v>1163</v>
          </cell>
          <cell r="K157">
            <v>4</v>
          </cell>
          <cell r="L157">
            <v>1167</v>
          </cell>
          <cell r="M157">
            <v>1115</v>
          </cell>
          <cell r="N157">
            <v>0</v>
          </cell>
          <cell r="O157">
            <v>1115</v>
          </cell>
        </row>
        <row r="159">
          <cell r="E159">
            <v>56</v>
          </cell>
          <cell r="H159">
            <v>216</v>
          </cell>
          <cell r="I159">
            <v>0</v>
          </cell>
          <cell r="J159">
            <v>128</v>
          </cell>
          <cell r="K159">
            <v>0</v>
          </cell>
          <cell r="L159">
            <v>128</v>
          </cell>
          <cell r="M159">
            <v>88</v>
          </cell>
          <cell r="N159">
            <v>0</v>
          </cell>
          <cell r="O159">
            <v>88</v>
          </cell>
        </row>
        <row r="161">
          <cell r="E161">
            <v>256</v>
          </cell>
          <cell r="H161">
            <v>845</v>
          </cell>
          <cell r="I161">
            <v>80</v>
          </cell>
          <cell r="J161">
            <v>535</v>
          </cell>
          <cell r="K161">
            <v>48</v>
          </cell>
          <cell r="L161">
            <v>583</v>
          </cell>
          <cell r="M161">
            <v>310</v>
          </cell>
          <cell r="N161">
            <v>32</v>
          </cell>
          <cell r="O161">
            <v>342</v>
          </cell>
        </row>
        <row r="163">
          <cell r="E163">
            <v>1588</v>
          </cell>
          <cell r="H163">
            <v>1472</v>
          </cell>
          <cell r="I163">
            <v>0</v>
          </cell>
          <cell r="J163">
            <v>349</v>
          </cell>
          <cell r="K163">
            <v>0</v>
          </cell>
          <cell r="L163">
            <v>349</v>
          </cell>
          <cell r="M163">
            <v>1123</v>
          </cell>
          <cell r="N163">
            <v>0</v>
          </cell>
          <cell r="O163">
            <v>1123</v>
          </cell>
        </row>
        <row r="165">
          <cell r="E165">
            <v>840</v>
          </cell>
          <cell r="H165">
            <v>1778</v>
          </cell>
          <cell r="I165">
            <v>119</v>
          </cell>
          <cell r="J165">
            <v>740</v>
          </cell>
          <cell r="K165">
            <v>46</v>
          </cell>
          <cell r="L165">
            <v>786</v>
          </cell>
          <cell r="M165">
            <v>1038</v>
          </cell>
          <cell r="N165">
            <v>73</v>
          </cell>
          <cell r="O165">
            <v>1111</v>
          </cell>
        </row>
        <row r="167">
          <cell r="E167">
            <v>650</v>
          </cell>
          <cell r="H167">
            <v>244</v>
          </cell>
          <cell r="I167">
            <v>0</v>
          </cell>
          <cell r="J167">
            <v>2</v>
          </cell>
          <cell r="K167">
            <v>0</v>
          </cell>
          <cell r="L167">
            <v>2</v>
          </cell>
          <cell r="M167">
            <v>242</v>
          </cell>
          <cell r="N167">
            <v>0</v>
          </cell>
          <cell r="O167">
            <v>242</v>
          </cell>
        </row>
        <row r="169">
          <cell r="E169">
            <v>100</v>
          </cell>
          <cell r="H169">
            <v>497</v>
          </cell>
          <cell r="I169">
            <v>1</v>
          </cell>
          <cell r="J169">
            <v>402</v>
          </cell>
          <cell r="K169">
            <v>1</v>
          </cell>
          <cell r="L169">
            <v>403</v>
          </cell>
          <cell r="M169">
            <v>95</v>
          </cell>
          <cell r="N169">
            <v>0</v>
          </cell>
          <cell r="O169">
            <v>95</v>
          </cell>
        </row>
        <row r="171">
          <cell r="E171">
            <v>312</v>
          </cell>
          <cell r="H171">
            <v>966</v>
          </cell>
          <cell r="I171">
            <v>102</v>
          </cell>
          <cell r="J171">
            <v>478</v>
          </cell>
          <cell r="K171">
            <v>54</v>
          </cell>
          <cell r="L171">
            <v>532</v>
          </cell>
          <cell r="M171">
            <v>488</v>
          </cell>
          <cell r="N171">
            <v>48</v>
          </cell>
          <cell r="O171">
            <v>536</v>
          </cell>
        </row>
        <row r="173">
          <cell r="E173">
            <v>91</v>
          </cell>
          <cell r="H173">
            <v>178</v>
          </cell>
          <cell r="I173">
            <v>0</v>
          </cell>
          <cell r="J173">
            <v>67</v>
          </cell>
          <cell r="K173">
            <v>0</v>
          </cell>
          <cell r="L173">
            <v>67</v>
          </cell>
          <cell r="M173">
            <v>111</v>
          </cell>
          <cell r="N173">
            <v>0</v>
          </cell>
          <cell r="O173">
            <v>111</v>
          </cell>
        </row>
        <row r="175">
          <cell r="E175">
            <v>68</v>
          </cell>
          <cell r="H175">
            <v>79</v>
          </cell>
          <cell r="I175">
            <v>0</v>
          </cell>
          <cell r="J175">
            <v>42</v>
          </cell>
          <cell r="K175">
            <v>0</v>
          </cell>
          <cell r="L175">
            <v>42</v>
          </cell>
          <cell r="M175">
            <v>37</v>
          </cell>
          <cell r="N175">
            <v>0</v>
          </cell>
          <cell r="O175">
            <v>37</v>
          </cell>
        </row>
        <row r="177">
          <cell r="E177">
            <v>136</v>
          </cell>
          <cell r="H177">
            <v>194</v>
          </cell>
          <cell r="I177">
            <v>10</v>
          </cell>
          <cell r="J177">
            <v>68</v>
          </cell>
          <cell r="K177">
            <v>4</v>
          </cell>
          <cell r="L177">
            <v>72</v>
          </cell>
          <cell r="M177">
            <v>126</v>
          </cell>
          <cell r="N177">
            <v>6</v>
          </cell>
          <cell r="O177">
            <v>132</v>
          </cell>
        </row>
        <row r="179">
          <cell r="E179">
            <v>512</v>
          </cell>
          <cell r="H179">
            <v>1073</v>
          </cell>
          <cell r="I179">
            <v>103</v>
          </cell>
          <cell r="J179">
            <v>729</v>
          </cell>
          <cell r="K179">
            <v>82</v>
          </cell>
          <cell r="L179">
            <v>811</v>
          </cell>
          <cell r="M179">
            <v>344</v>
          </cell>
          <cell r="N179">
            <v>21</v>
          </cell>
          <cell r="O179">
            <v>365</v>
          </cell>
        </row>
        <row r="181">
          <cell r="E181">
            <v>45</v>
          </cell>
          <cell r="H181">
            <v>42</v>
          </cell>
          <cell r="I181">
            <v>1</v>
          </cell>
          <cell r="J181">
            <v>27</v>
          </cell>
          <cell r="K181">
            <v>1</v>
          </cell>
          <cell r="L181">
            <v>28</v>
          </cell>
          <cell r="M181">
            <v>15</v>
          </cell>
          <cell r="N181">
            <v>0</v>
          </cell>
          <cell r="O181">
            <v>15</v>
          </cell>
        </row>
        <row r="186">
          <cell r="E186">
            <v>212</v>
          </cell>
          <cell r="H186">
            <v>341</v>
          </cell>
          <cell r="I186">
            <v>26</v>
          </cell>
          <cell r="J186">
            <v>233</v>
          </cell>
          <cell r="K186">
            <v>19</v>
          </cell>
          <cell r="L186">
            <v>252</v>
          </cell>
          <cell r="M186">
            <v>108</v>
          </cell>
          <cell r="N186">
            <v>7</v>
          </cell>
          <cell r="O186">
            <v>115</v>
          </cell>
        </row>
        <row r="188">
          <cell r="E188">
            <v>70</v>
          </cell>
          <cell r="H188">
            <v>184</v>
          </cell>
          <cell r="I188">
            <v>0</v>
          </cell>
          <cell r="J188">
            <v>136</v>
          </cell>
          <cell r="K188">
            <v>0</v>
          </cell>
          <cell r="L188">
            <v>136</v>
          </cell>
          <cell r="M188">
            <v>48</v>
          </cell>
          <cell r="N188">
            <v>0</v>
          </cell>
          <cell r="O188">
            <v>48</v>
          </cell>
        </row>
        <row r="190">
          <cell r="E190">
            <v>2134</v>
          </cell>
          <cell r="H190">
            <v>2</v>
          </cell>
          <cell r="I190">
            <v>0</v>
          </cell>
          <cell r="J190">
            <v>1</v>
          </cell>
          <cell r="K190">
            <v>0</v>
          </cell>
          <cell r="L190">
            <v>1</v>
          </cell>
          <cell r="M190">
            <v>1</v>
          </cell>
          <cell r="N190">
            <v>0</v>
          </cell>
          <cell r="O190">
            <v>1</v>
          </cell>
        </row>
        <row r="192">
          <cell r="E192">
            <v>224</v>
          </cell>
          <cell r="H192">
            <v>288</v>
          </cell>
          <cell r="I192">
            <v>0</v>
          </cell>
          <cell r="J192">
            <v>38</v>
          </cell>
          <cell r="K192">
            <v>0</v>
          </cell>
          <cell r="L192">
            <v>38</v>
          </cell>
          <cell r="M192">
            <v>250</v>
          </cell>
          <cell r="N192">
            <v>0</v>
          </cell>
          <cell r="O192">
            <v>250</v>
          </cell>
        </row>
        <row r="194">
          <cell r="E194">
            <v>198</v>
          </cell>
          <cell r="H194">
            <v>339</v>
          </cell>
          <cell r="I194">
            <v>16</v>
          </cell>
          <cell r="J194">
            <v>118</v>
          </cell>
          <cell r="K194">
            <v>7</v>
          </cell>
          <cell r="L194">
            <v>125</v>
          </cell>
          <cell r="M194">
            <v>221</v>
          </cell>
          <cell r="N194">
            <v>9</v>
          </cell>
          <cell r="O194">
            <v>230</v>
          </cell>
        </row>
        <row r="196">
          <cell r="E196">
            <v>366</v>
          </cell>
        </row>
        <row r="198">
          <cell r="H198">
            <v>956</v>
          </cell>
          <cell r="I198">
            <v>0</v>
          </cell>
          <cell r="J198">
            <v>944</v>
          </cell>
          <cell r="K198">
            <v>0</v>
          </cell>
          <cell r="L198">
            <v>944</v>
          </cell>
          <cell r="M198">
            <v>12</v>
          </cell>
          <cell r="N198">
            <v>0</v>
          </cell>
          <cell r="O198">
            <v>12</v>
          </cell>
        </row>
        <row r="200">
          <cell r="H200">
            <v>2659</v>
          </cell>
          <cell r="I200">
            <v>0</v>
          </cell>
          <cell r="J200">
            <v>16</v>
          </cell>
          <cell r="K200">
            <v>0</v>
          </cell>
          <cell r="L200">
            <v>16</v>
          </cell>
          <cell r="M200">
            <v>2643</v>
          </cell>
          <cell r="N200">
            <v>0</v>
          </cell>
          <cell r="O200">
            <v>2643</v>
          </cell>
        </row>
        <row r="202">
          <cell r="H202">
            <v>4</v>
          </cell>
          <cell r="I202">
            <v>373</v>
          </cell>
          <cell r="J202">
            <v>3</v>
          </cell>
          <cell r="K202">
            <v>84</v>
          </cell>
          <cell r="L202">
            <v>87</v>
          </cell>
          <cell r="M202">
            <v>1</v>
          </cell>
          <cell r="N202">
            <v>289</v>
          </cell>
          <cell r="O202">
            <v>290</v>
          </cell>
        </row>
        <row r="204">
          <cell r="E204">
            <v>1234</v>
          </cell>
          <cell r="H204">
            <v>3020</v>
          </cell>
          <cell r="I204">
            <v>0</v>
          </cell>
          <cell r="J204">
            <v>1425</v>
          </cell>
          <cell r="K204">
            <v>0</v>
          </cell>
          <cell r="L204">
            <v>1425</v>
          </cell>
          <cell r="M204">
            <v>1595</v>
          </cell>
          <cell r="N204">
            <v>0</v>
          </cell>
          <cell r="O204">
            <v>1595</v>
          </cell>
        </row>
        <row r="206">
          <cell r="E206">
            <v>200</v>
          </cell>
          <cell r="H206">
            <v>562</v>
          </cell>
          <cell r="I206">
            <v>0</v>
          </cell>
          <cell r="J206">
            <v>386</v>
          </cell>
          <cell r="K206">
            <v>0</v>
          </cell>
          <cell r="L206">
            <v>386</v>
          </cell>
          <cell r="M206">
            <v>176</v>
          </cell>
          <cell r="N206">
            <v>0</v>
          </cell>
          <cell r="O206">
            <v>176</v>
          </cell>
        </row>
        <row r="208">
          <cell r="E208">
            <v>50</v>
          </cell>
          <cell r="H208">
            <v>88</v>
          </cell>
          <cell r="I208">
            <v>0</v>
          </cell>
          <cell r="J208">
            <v>25</v>
          </cell>
          <cell r="K208">
            <v>0</v>
          </cell>
          <cell r="L208">
            <v>25</v>
          </cell>
          <cell r="M208">
            <v>63</v>
          </cell>
          <cell r="N208">
            <v>0</v>
          </cell>
          <cell r="O208">
            <v>63</v>
          </cell>
        </row>
        <row r="210">
          <cell r="E210">
            <v>262</v>
          </cell>
          <cell r="H210">
            <v>289</v>
          </cell>
          <cell r="I210">
            <v>0</v>
          </cell>
          <cell r="J210">
            <v>6</v>
          </cell>
          <cell r="K210">
            <v>0</v>
          </cell>
          <cell r="L210">
            <v>6</v>
          </cell>
          <cell r="M210">
            <v>283</v>
          </cell>
          <cell r="N210">
            <v>0</v>
          </cell>
          <cell r="O210">
            <v>283</v>
          </cell>
        </row>
        <row r="212">
          <cell r="E212">
            <v>318</v>
          </cell>
          <cell r="H212">
            <v>431</v>
          </cell>
          <cell r="I212">
            <v>0</v>
          </cell>
          <cell r="J212">
            <v>112</v>
          </cell>
          <cell r="K212">
            <v>0</v>
          </cell>
          <cell r="L212">
            <v>112</v>
          </cell>
          <cell r="M212">
            <v>319</v>
          </cell>
          <cell r="N212">
            <v>0</v>
          </cell>
          <cell r="O212">
            <v>319</v>
          </cell>
        </row>
        <row r="214">
          <cell r="E214">
            <v>46</v>
          </cell>
          <cell r="H214">
            <v>100</v>
          </cell>
          <cell r="I214">
            <v>0</v>
          </cell>
          <cell r="J214">
            <v>43</v>
          </cell>
          <cell r="K214">
            <v>0</v>
          </cell>
          <cell r="L214">
            <v>43</v>
          </cell>
          <cell r="M214">
            <v>57</v>
          </cell>
          <cell r="N214">
            <v>0</v>
          </cell>
          <cell r="O214">
            <v>57</v>
          </cell>
        </row>
        <row r="216">
          <cell r="E216">
            <v>160</v>
          </cell>
          <cell r="H216">
            <v>295</v>
          </cell>
          <cell r="I216">
            <v>0</v>
          </cell>
          <cell r="J216">
            <v>96</v>
          </cell>
          <cell r="K216">
            <v>0</v>
          </cell>
          <cell r="L216">
            <v>96</v>
          </cell>
          <cell r="M216">
            <v>199</v>
          </cell>
          <cell r="N216">
            <v>0</v>
          </cell>
          <cell r="O216">
            <v>199</v>
          </cell>
        </row>
        <row r="218">
          <cell r="E218">
            <v>224</v>
          </cell>
          <cell r="H218">
            <v>0</v>
          </cell>
          <cell r="I218">
            <v>488</v>
          </cell>
          <cell r="J218">
            <v>0</v>
          </cell>
          <cell r="K218">
            <v>209</v>
          </cell>
          <cell r="L218">
            <v>209</v>
          </cell>
          <cell r="M218">
            <v>0</v>
          </cell>
          <cell r="N218">
            <v>279</v>
          </cell>
          <cell r="O218">
            <v>279</v>
          </cell>
        </row>
        <row r="220">
          <cell r="E220">
            <v>1444</v>
          </cell>
          <cell r="H220">
            <v>1795</v>
          </cell>
          <cell r="I220">
            <v>0</v>
          </cell>
          <cell r="J220">
            <v>277</v>
          </cell>
          <cell r="K220">
            <v>0</v>
          </cell>
          <cell r="L220">
            <v>277</v>
          </cell>
          <cell r="M220">
            <v>1518</v>
          </cell>
          <cell r="N220">
            <v>0</v>
          </cell>
          <cell r="O220">
            <v>1518</v>
          </cell>
        </row>
        <row r="225">
          <cell r="E225">
            <v>328</v>
          </cell>
          <cell r="H225">
            <v>745</v>
          </cell>
          <cell r="I225">
            <v>0</v>
          </cell>
          <cell r="J225">
            <v>144</v>
          </cell>
          <cell r="K225">
            <v>0</v>
          </cell>
          <cell r="L225">
            <v>144</v>
          </cell>
          <cell r="M225">
            <v>601</v>
          </cell>
          <cell r="N225">
            <v>0</v>
          </cell>
          <cell r="O225">
            <v>601</v>
          </cell>
        </row>
        <row r="227">
          <cell r="E227">
            <v>2424</v>
          </cell>
          <cell r="H227">
            <v>7218</v>
          </cell>
          <cell r="I227">
            <v>0</v>
          </cell>
          <cell r="J227">
            <v>1815</v>
          </cell>
          <cell r="K227">
            <v>0</v>
          </cell>
          <cell r="L227">
            <v>1815</v>
          </cell>
          <cell r="M227">
            <v>5403</v>
          </cell>
          <cell r="N227">
            <v>0</v>
          </cell>
          <cell r="O227">
            <v>5403</v>
          </cell>
        </row>
        <row r="229">
          <cell r="E229">
            <v>168</v>
          </cell>
          <cell r="H229">
            <v>321</v>
          </cell>
          <cell r="I229">
            <v>37</v>
          </cell>
          <cell r="J229">
            <v>107</v>
          </cell>
          <cell r="K229">
            <v>6</v>
          </cell>
          <cell r="L229">
            <v>113</v>
          </cell>
          <cell r="M229">
            <v>214</v>
          </cell>
          <cell r="N229">
            <v>31</v>
          </cell>
          <cell r="O229">
            <v>245</v>
          </cell>
        </row>
        <row r="231">
          <cell r="E231">
            <v>50</v>
          </cell>
          <cell r="H231">
            <v>100</v>
          </cell>
          <cell r="I231">
            <v>0</v>
          </cell>
          <cell r="J231">
            <v>45</v>
          </cell>
          <cell r="K231">
            <v>0</v>
          </cell>
          <cell r="L231">
            <v>45</v>
          </cell>
          <cell r="M231">
            <v>55</v>
          </cell>
          <cell r="N231">
            <v>0</v>
          </cell>
          <cell r="O231">
            <v>55</v>
          </cell>
        </row>
        <row r="233">
          <cell r="E233">
            <v>99</v>
          </cell>
          <cell r="H233">
            <v>128</v>
          </cell>
          <cell r="I233">
            <v>19</v>
          </cell>
          <cell r="J233">
            <v>23</v>
          </cell>
          <cell r="K233">
            <v>0</v>
          </cell>
          <cell r="L233">
            <v>23</v>
          </cell>
          <cell r="M233">
            <v>105</v>
          </cell>
          <cell r="N233">
            <v>19</v>
          </cell>
          <cell r="O233">
            <v>124</v>
          </cell>
        </row>
        <row r="235">
          <cell r="E235">
            <v>63</v>
          </cell>
          <cell r="H235">
            <v>183</v>
          </cell>
          <cell r="I235">
            <v>9</v>
          </cell>
          <cell r="J235">
            <v>90</v>
          </cell>
          <cell r="K235">
            <v>2</v>
          </cell>
          <cell r="L235">
            <v>92</v>
          </cell>
          <cell r="M235">
            <v>93</v>
          </cell>
          <cell r="N235">
            <v>7</v>
          </cell>
          <cell r="O235">
            <v>100</v>
          </cell>
        </row>
        <row r="237">
          <cell r="E237">
            <v>60</v>
          </cell>
          <cell r="H237">
            <v>142</v>
          </cell>
          <cell r="I237">
            <v>7</v>
          </cell>
          <cell r="J237">
            <v>32</v>
          </cell>
          <cell r="K237">
            <v>3</v>
          </cell>
          <cell r="L237">
            <v>35</v>
          </cell>
          <cell r="M237">
            <v>110</v>
          </cell>
          <cell r="N237">
            <v>4</v>
          </cell>
          <cell r="O237">
            <v>114</v>
          </cell>
        </row>
        <row r="239">
          <cell r="E239">
            <v>94</v>
          </cell>
          <cell r="H239">
            <v>151</v>
          </cell>
          <cell r="I239">
            <v>0</v>
          </cell>
          <cell r="J239">
            <v>41</v>
          </cell>
          <cell r="K239">
            <v>0</v>
          </cell>
          <cell r="L239">
            <v>41</v>
          </cell>
          <cell r="M239">
            <v>110</v>
          </cell>
          <cell r="N239">
            <v>0</v>
          </cell>
          <cell r="O239">
            <v>110</v>
          </cell>
        </row>
        <row r="241">
          <cell r="E241">
            <v>150</v>
          </cell>
          <cell r="H241">
            <v>201</v>
          </cell>
          <cell r="I241">
            <v>10</v>
          </cell>
          <cell r="J241">
            <v>74</v>
          </cell>
          <cell r="K241">
            <v>9</v>
          </cell>
          <cell r="L241">
            <v>83</v>
          </cell>
          <cell r="M241">
            <v>127</v>
          </cell>
          <cell r="N241">
            <v>1</v>
          </cell>
          <cell r="O241">
            <v>128</v>
          </cell>
        </row>
        <row r="243">
          <cell r="E243">
            <v>50</v>
          </cell>
          <cell r="H243">
            <v>108</v>
          </cell>
          <cell r="I243">
            <v>0</v>
          </cell>
          <cell r="J243">
            <v>23</v>
          </cell>
          <cell r="K243">
            <v>0</v>
          </cell>
          <cell r="L243">
            <v>23</v>
          </cell>
          <cell r="M243">
            <v>85</v>
          </cell>
          <cell r="N243">
            <v>0</v>
          </cell>
          <cell r="O243">
            <v>85</v>
          </cell>
        </row>
        <row r="245">
          <cell r="E245">
            <v>115</v>
          </cell>
          <cell r="H245">
            <v>169</v>
          </cell>
          <cell r="I245">
            <v>0</v>
          </cell>
          <cell r="J245">
            <v>39</v>
          </cell>
          <cell r="K245">
            <v>0</v>
          </cell>
          <cell r="L245">
            <v>39</v>
          </cell>
          <cell r="M245">
            <v>130</v>
          </cell>
          <cell r="N245">
            <v>0</v>
          </cell>
          <cell r="O245">
            <v>130</v>
          </cell>
        </row>
        <row r="247">
          <cell r="E247">
            <v>76</v>
          </cell>
          <cell r="H247">
            <v>148</v>
          </cell>
          <cell r="I247">
            <v>0</v>
          </cell>
          <cell r="J247">
            <v>25</v>
          </cell>
          <cell r="K247">
            <v>0</v>
          </cell>
          <cell r="L247">
            <v>25</v>
          </cell>
          <cell r="M247">
            <v>123</v>
          </cell>
          <cell r="N247">
            <v>0</v>
          </cell>
          <cell r="O247">
            <v>123</v>
          </cell>
        </row>
        <row r="249">
          <cell r="E249">
            <v>75</v>
          </cell>
          <cell r="H249">
            <v>153</v>
          </cell>
          <cell r="I249">
            <v>3</v>
          </cell>
          <cell r="J249">
            <v>58</v>
          </cell>
          <cell r="K249">
            <v>0</v>
          </cell>
          <cell r="L249">
            <v>58</v>
          </cell>
          <cell r="M249">
            <v>95</v>
          </cell>
          <cell r="N249">
            <v>3</v>
          </cell>
          <cell r="O249">
            <v>98</v>
          </cell>
        </row>
        <row r="251">
          <cell r="E251">
            <v>50</v>
          </cell>
          <cell r="H251">
            <v>95</v>
          </cell>
          <cell r="I251">
            <v>0</v>
          </cell>
          <cell r="J251">
            <v>9</v>
          </cell>
          <cell r="K251">
            <v>0</v>
          </cell>
          <cell r="L251">
            <v>9</v>
          </cell>
          <cell r="M251">
            <v>86</v>
          </cell>
          <cell r="N251">
            <v>0</v>
          </cell>
          <cell r="O251">
            <v>86</v>
          </cell>
        </row>
        <row r="253">
          <cell r="E253">
            <v>68</v>
          </cell>
          <cell r="H253">
            <v>110</v>
          </cell>
          <cell r="I253">
            <v>0</v>
          </cell>
          <cell r="J253">
            <v>14</v>
          </cell>
          <cell r="K253">
            <v>0</v>
          </cell>
          <cell r="L253">
            <v>14</v>
          </cell>
          <cell r="M253">
            <v>96</v>
          </cell>
          <cell r="N253">
            <v>0</v>
          </cell>
          <cell r="O253">
            <v>96</v>
          </cell>
        </row>
        <row r="255">
          <cell r="E255">
            <v>120</v>
          </cell>
          <cell r="H255">
            <v>180</v>
          </cell>
          <cell r="I255">
            <v>0</v>
          </cell>
          <cell r="J255">
            <v>39</v>
          </cell>
          <cell r="K255">
            <v>0</v>
          </cell>
          <cell r="L255">
            <v>39</v>
          </cell>
          <cell r="M255">
            <v>141</v>
          </cell>
          <cell r="N255">
            <v>0</v>
          </cell>
          <cell r="O255">
            <v>141</v>
          </cell>
        </row>
        <row r="259">
          <cell r="E259">
            <v>296</v>
          </cell>
          <cell r="H259">
            <v>562</v>
          </cell>
          <cell r="I259">
            <v>16</v>
          </cell>
          <cell r="J259">
            <v>207</v>
          </cell>
          <cell r="K259">
            <v>9</v>
          </cell>
          <cell r="L259">
            <v>216</v>
          </cell>
          <cell r="M259">
            <v>355</v>
          </cell>
          <cell r="N259">
            <v>7</v>
          </cell>
          <cell r="O259">
            <v>362</v>
          </cell>
        </row>
        <row r="261">
          <cell r="E261">
            <v>1316</v>
          </cell>
          <cell r="H261">
            <v>1501</v>
          </cell>
          <cell r="I261">
            <v>0</v>
          </cell>
          <cell r="J261">
            <v>16</v>
          </cell>
          <cell r="K261">
            <v>0</v>
          </cell>
          <cell r="L261">
            <v>16</v>
          </cell>
          <cell r="M261">
            <v>1485</v>
          </cell>
          <cell r="N261">
            <v>0</v>
          </cell>
          <cell r="O261">
            <v>1485</v>
          </cell>
        </row>
        <row r="263">
          <cell r="E263">
            <v>1129</v>
          </cell>
          <cell r="H263">
            <v>1528</v>
          </cell>
          <cell r="I263">
            <v>1</v>
          </cell>
          <cell r="J263">
            <v>843</v>
          </cell>
          <cell r="K263">
            <v>1</v>
          </cell>
          <cell r="L263">
            <v>844</v>
          </cell>
          <cell r="M263">
            <v>685</v>
          </cell>
          <cell r="N263">
            <v>0</v>
          </cell>
          <cell r="O263">
            <v>685</v>
          </cell>
        </row>
        <row r="265">
          <cell r="E265">
            <v>1316</v>
          </cell>
          <cell r="H265">
            <v>8</v>
          </cell>
          <cell r="I265">
            <v>1246</v>
          </cell>
          <cell r="J265">
            <v>4</v>
          </cell>
          <cell r="K265">
            <v>215</v>
          </cell>
          <cell r="L265">
            <v>219</v>
          </cell>
          <cell r="M265">
            <v>4</v>
          </cell>
          <cell r="N265">
            <v>1031</v>
          </cell>
          <cell r="O265">
            <v>1035</v>
          </cell>
        </row>
        <row r="267">
          <cell r="E267">
            <v>286</v>
          </cell>
          <cell r="H267">
            <v>629</v>
          </cell>
          <cell r="I267">
            <v>25</v>
          </cell>
          <cell r="J267">
            <v>303</v>
          </cell>
          <cell r="K267">
            <v>11</v>
          </cell>
          <cell r="L267">
            <v>314</v>
          </cell>
          <cell r="M267">
            <v>326</v>
          </cell>
          <cell r="N267">
            <v>14</v>
          </cell>
          <cell r="O267">
            <v>340</v>
          </cell>
        </row>
        <row r="269">
          <cell r="E269">
            <v>81</v>
          </cell>
          <cell r="H269">
            <v>96</v>
          </cell>
          <cell r="I269">
            <v>0</v>
          </cell>
          <cell r="J269">
            <v>42</v>
          </cell>
          <cell r="K269">
            <v>0</v>
          </cell>
          <cell r="L269">
            <v>42</v>
          </cell>
          <cell r="M269">
            <v>54</v>
          </cell>
          <cell r="N269">
            <v>0</v>
          </cell>
          <cell r="O269">
            <v>54</v>
          </cell>
        </row>
        <row r="274">
          <cell r="E274">
            <v>120</v>
          </cell>
          <cell r="H274">
            <v>229</v>
          </cell>
          <cell r="I274">
            <v>0</v>
          </cell>
          <cell r="J274">
            <v>104</v>
          </cell>
          <cell r="K274">
            <v>0</v>
          </cell>
          <cell r="L274">
            <v>104</v>
          </cell>
          <cell r="M274">
            <v>125</v>
          </cell>
          <cell r="N274">
            <v>0</v>
          </cell>
          <cell r="O274">
            <v>125</v>
          </cell>
        </row>
        <row r="276">
          <cell r="E276">
            <v>670</v>
          </cell>
          <cell r="H276">
            <v>1327</v>
          </cell>
          <cell r="I276">
            <v>0</v>
          </cell>
          <cell r="J276">
            <v>455</v>
          </cell>
          <cell r="K276">
            <v>0</v>
          </cell>
          <cell r="L276">
            <v>455</v>
          </cell>
          <cell r="M276">
            <v>872</v>
          </cell>
          <cell r="N276">
            <v>0</v>
          </cell>
          <cell r="O276">
            <v>872</v>
          </cell>
        </row>
        <row r="278">
          <cell r="E278">
            <v>128</v>
          </cell>
          <cell r="H278">
            <v>253</v>
          </cell>
          <cell r="I278">
            <v>0</v>
          </cell>
          <cell r="J278">
            <v>76</v>
          </cell>
          <cell r="K278">
            <v>0</v>
          </cell>
          <cell r="L278">
            <v>76</v>
          </cell>
          <cell r="M278">
            <v>177</v>
          </cell>
          <cell r="N278">
            <v>0</v>
          </cell>
          <cell r="O278">
            <v>177</v>
          </cell>
        </row>
        <row r="280">
          <cell r="E280">
            <v>67</v>
          </cell>
          <cell r="H280">
            <v>77</v>
          </cell>
          <cell r="I280">
            <v>0</v>
          </cell>
          <cell r="J280">
            <v>15</v>
          </cell>
          <cell r="K280">
            <v>0</v>
          </cell>
          <cell r="L280">
            <v>15</v>
          </cell>
          <cell r="M280">
            <v>62</v>
          </cell>
          <cell r="N280">
            <v>0</v>
          </cell>
          <cell r="O280">
            <v>62</v>
          </cell>
        </row>
        <row r="282">
          <cell r="E282">
            <v>58</v>
          </cell>
          <cell r="H282">
            <v>75</v>
          </cell>
          <cell r="I282">
            <v>0</v>
          </cell>
          <cell r="J282">
            <v>7</v>
          </cell>
          <cell r="K282">
            <v>0</v>
          </cell>
          <cell r="L282">
            <v>7</v>
          </cell>
          <cell r="M282">
            <v>68</v>
          </cell>
          <cell r="N282">
            <v>0</v>
          </cell>
          <cell r="O282">
            <v>68</v>
          </cell>
        </row>
        <row r="284">
          <cell r="E284">
            <v>56</v>
          </cell>
          <cell r="H284">
            <v>96</v>
          </cell>
          <cell r="I284">
            <v>0</v>
          </cell>
          <cell r="J284">
            <v>21</v>
          </cell>
          <cell r="K284">
            <v>0</v>
          </cell>
          <cell r="L284">
            <v>21</v>
          </cell>
          <cell r="M284">
            <v>75</v>
          </cell>
          <cell r="N284">
            <v>0</v>
          </cell>
          <cell r="O284">
            <v>75</v>
          </cell>
        </row>
        <row r="286">
          <cell r="E286">
            <v>54</v>
          </cell>
          <cell r="H286">
            <v>116</v>
          </cell>
          <cell r="I286">
            <v>0</v>
          </cell>
          <cell r="J286">
            <v>58</v>
          </cell>
          <cell r="K286">
            <v>0</v>
          </cell>
          <cell r="L286">
            <v>58</v>
          </cell>
          <cell r="M286">
            <v>58</v>
          </cell>
          <cell r="N286">
            <v>0</v>
          </cell>
          <cell r="O286">
            <v>58</v>
          </cell>
        </row>
        <row r="288">
          <cell r="E288">
            <v>120</v>
          </cell>
          <cell r="H288">
            <v>146</v>
          </cell>
          <cell r="I288">
            <v>0</v>
          </cell>
          <cell r="J288">
            <v>29</v>
          </cell>
          <cell r="K288">
            <v>0</v>
          </cell>
          <cell r="L288">
            <v>29</v>
          </cell>
          <cell r="M288">
            <v>117</v>
          </cell>
          <cell r="N288">
            <v>0</v>
          </cell>
          <cell r="O288">
            <v>117</v>
          </cell>
        </row>
        <row r="290">
          <cell r="E290">
            <v>122</v>
          </cell>
          <cell r="H290">
            <v>1</v>
          </cell>
          <cell r="I290">
            <v>191</v>
          </cell>
          <cell r="J290">
            <v>0</v>
          </cell>
          <cell r="K290">
            <v>56</v>
          </cell>
          <cell r="L290">
            <v>56</v>
          </cell>
          <cell r="M290">
            <v>1</v>
          </cell>
          <cell r="N290">
            <v>135</v>
          </cell>
          <cell r="O290">
            <v>136</v>
          </cell>
        </row>
        <row r="292">
          <cell r="E292">
            <v>1524</v>
          </cell>
          <cell r="H292">
            <v>1574</v>
          </cell>
          <cell r="I292">
            <v>1</v>
          </cell>
          <cell r="J292">
            <v>260</v>
          </cell>
          <cell r="K292">
            <v>1</v>
          </cell>
          <cell r="L292">
            <v>261</v>
          </cell>
          <cell r="M292">
            <v>1314</v>
          </cell>
          <cell r="N292">
            <v>0</v>
          </cell>
          <cell r="O292">
            <v>1314</v>
          </cell>
        </row>
        <row r="294">
          <cell r="E294">
            <v>886</v>
          </cell>
          <cell r="H294">
            <v>960</v>
          </cell>
          <cell r="I294">
            <v>0</v>
          </cell>
          <cell r="J294">
            <v>44</v>
          </cell>
          <cell r="K294">
            <v>0</v>
          </cell>
          <cell r="L294">
            <v>44</v>
          </cell>
          <cell r="M294">
            <v>916</v>
          </cell>
          <cell r="N294">
            <v>0</v>
          </cell>
          <cell r="O294">
            <v>916</v>
          </cell>
        </row>
        <row r="296">
          <cell r="E296">
            <v>284</v>
          </cell>
          <cell r="H296">
            <v>879</v>
          </cell>
          <cell r="I296">
            <v>0</v>
          </cell>
          <cell r="J296">
            <v>380</v>
          </cell>
          <cell r="K296">
            <v>0</v>
          </cell>
          <cell r="L296">
            <v>380</v>
          </cell>
          <cell r="M296">
            <v>499</v>
          </cell>
          <cell r="N296">
            <v>0</v>
          </cell>
          <cell r="O296">
            <v>499</v>
          </cell>
        </row>
        <row r="298">
          <cell r="E298">
            <v>130</v>
          </cell>
          <cell r="H298">
            <v>0</v>
          </cell>
          <cell r="I298">
            <v>243</v>
          </cell>
          <cell r="J298">
            <v>0</v>
          </cell>
          <cell r="K298">
            <v>41</v>
          </cell>
          <cell r="L298">
            <v>41</v>
          </cell>
          <cell r="M298">
            <v>0</v>
          </cell>
          <cell r="N298">
            <v>202</v>
          </cell>
          <cell r="O298">
            <v>202</v>
          </cell>
        </row>
        <row r="300">
          <cell r="E300">
            <v>676</v>
          </cell>
          <cell r="H300">
            <v>1571</v>
          </cell>
          <cell r="I300">
            <v>0</v>
          </cell>
          <cell r="J300">
            <v>780</v>
          </cell>
          <cell r="K300">
            <v>0</v>
          </cell>
          <cell r="L300">
            <v>780</v>
          </cell>
          <cell r="M300">
            <v>791</v>
          </cell>
          <cell r="N300">
            <v>0</v>
          </cell>
          <cell r="O300">
            <v>791</v>
          </cell>
        </row>
        <row r="302">
          <cell r="E302">
            <v>121</v>
          </cell>
          <cell r="H302">
            <v>264</v>
          </cell>
          <cell r="I302">
            <v>0</v>
          </cell>
          <cell r="J302">
            <v>80</v>
          </cell>
          <cell r="K302">
            <v>0</v>
          </cell>
          <cell r="L302">
            <v>80</v>
          </cell>
          <cell r="M302">
            <v>184</v>
          </cell>
          <cell r="N302">
            <v>0</v>
          </cell>
          <cell r="O302">
            <v>184</v>
          </cell>
        </row>
        <row r="304">
          <cell r="E304">
            <v>237</v>
          </cell>
          <cell r="H304">
            <v>0</v>
          </cell>
          <cell r="I304">
            <v>375</v>
          </cell>
          <cell r="J304">
            <v>0</v>
          </cell>
          <cell r="K304">
            <v>94</v>
          </cell>
          <cell r="L304">
            <v>94</v>
          </cell>
          <cell r="M304">
            <v>0</v>
          </cell>
          <cell r="N304">
            <v>281</v>
          </cell>
          <cell r="O304">
            <v>281</v>
          </cell>
        </row>
        <row r="308">
          <cell r="E308">
            <v>45</v>
          </cell>
          <cell r="H308">
            <v>68</v>
          </cell>
          <cell r="I308">
            <v>0</v>
          </cell>
          <cell r="J308">
            <v>24</v>
          </cell>
          <cell r="K308">
            <v>0</v>
          </cell>
          <cell r="L308">
            <v>24</v>
          </cell>
          <cell r="M308">
            <v>44</v>
          </cell>
          <cell r="N308">
            <v>0</v>
          </cell>
          <cell r="O308">
            <v>44</v>
          </cell>
        </row>
        <row r="310">
          <cell r="E310">
            <v>88</v>
          </cell>
          <cell r="H310">
            <v>128</v>
          </cell>
          <cell r="I310">
            <v>0</v>
          </cell>
          <cell r="J310">
            <v>26</v>
          </cell>
          <cell r="K310">
            <v>0</v>
          </cell>
          <cell r="L310">
            <v>26</v>
          </cell>
          <cell r="M310">
            <v>102</v>
          </cell>
          <cell r="N310">
            <v>0</v>
          </cell>
          <cell r="O310">
            <v>102</v>
          </cell>
        </row>
        <row r="312">
          <cell r="E312">
            <v>178</v>
          </cell>
          <cell r="H312">
            <v>244</v>
          </cell>
          <cell r="I312">
            <v>0</v>
          </cell>
          <cell r="J312">
            <v>34</v>
          </cell>
          <cell r="K312">
            <v>0</v>
          </cell>
          <cell r="L312">
            <v>34</v>
          </cell>
          <cell r="M312">
            <v>210</v>
          </cell>
          <cell r="N312">
            <v>0</v>
          </cell>
          <cell r="O312">
            <v>210</v>
          </cell>
        </row>
        <row r="314">
          <cell r="E314">
            <v>85</v>
          </cell>
          <cell r="H314">
            <v>129</v>
          </cell>
          <cell r="I314">
            <v>0</v>
          </cell>
          <cell r="J314">
            <v>20</v>
          </cell>
          <cell r="K314">
            <v>0</v>
          </cell>
          <cell r="L314">
            <v>20</v>
          </cell>
          <cell r="M314">
            <v>109</v>
          </cell>
          <cell r="N314">
            <v>0</v>
          </cell>
          <cell r="O314">
            <v>109</v>
          </cell>
        </row>
        <row r="316">
          <cell r="E316">
            <v>1496</v>
          </cell>
          <cell r="H316">
            <v>781</v>
          </cell>
          <cell r="I316">
            <v>0</v>
          </cell>
          <cell r="J316">
            <v>752</v>
          </cell>
          <cell r="K316">
            <v>0</v>
          </cell>
          <cell r="L316">
            <v>752</v>
          </cell>
          <cell r="M316">
            <v>29</v>
          </cell>
          <cell r="N316">
            <v>0</v>
          </cell>
          <cell r="O316">
            <v>29</v>
          </cell>
        </row>
        <row r="318">
          <cell r="E318">
            <v>2640</v>
          </cell>
          <cell r="H318">
            <v>4468</v>
          </cell>
          <cell r="I318">
            <v>1</v>
          </cell>
          <cell r="J318">
            <v>40</v>
          </cell>
          <cell r="K318">
            <v>0</v>
          </cell>
          <cell r="L318">
            <v>40</v>
          </cell>
          <cell r="M318">
            <v>4428</v>
          </cell>
          <cell r="N318">
            <v>1</v>
          </cell>
          <cell r="O318">
            <v>4429</v>
          </cell>
        </row>
        <row r="320">
          <cell r="E320">
            <v>310</v>
          </cell>
          <cell r="H320">
            <v>0</v>
          </cell>
          <cell r="I320">
            <v>504</v>
          </cell>
          <cell r="J320">
            <v>0</v>
          </cell>
          <cell r="K320">
            <v>180</v>
          </cell>
          <cell r="L320">
            <v>180</v>
          </cell>
          <cell r="M320">
            <v>0</v>
          </cell>
          <cell r="N320">
            <v>324</v>
          </cell>
          <cell r="O320">
            <v>324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abSelected="1" view="pageBreakPreview" zoomScale="50" zoomScaleNormal="50" zoomScaleSheetLayoutView="50" workbookViewId="0">
      <pane xSplit="3" ySplit="8" topLeftCell="D9" activePane="bottomRight" state="frozen"/>
      <selection activeCell="G22" sqref="G22"/>
      <selection pane="topRight" activeCell="G22" sqref="G22"/>
      <selection pane="bottomLeft" activeCell="G22" sqref="G22"/>
      <selection pane="bottomRight" activeCell="Q3" sqref="Q3"/>
    </sheetView>
  </sheetViews>
  <sheetFormatPr baseColWidth="10" defaultRowHeight="15" x14ac:dyDescent="0.2"/>
  <cols>
    <col min="1" max="1" width="15.140625" style="5" customWidth="1"/>
    <col min="2" max="2" width="33.28515625" style="1" customWidth="1"/>
    <col min="3" max="3" width="44.42578125" style="1" customWidth="1"/>
    <col min="4" max="4" width="21.7109375" style="301" customWidth="1"/>
    <col min="5" max="5" width="20.85546875" style="301" customWidth="1"/>
    <col min="6" max="6" width="22" style="303" customWidth="1"/>
    <col min="7" max="7" width="15.28515625" style="304" customWidth="1"/>
    <col min="8" max="8" width="12.5703125" style="301" customWidth="1"/>
    <col min="9" max="9" width="14.28515625" style="301" customWidth="1"/>
    <col min="10" max="10" width="11.140625" style="304" customWidth="1"/>
    <col min="11" max="11" width="21.42578125" style="301" customWidth="1"/>
    <col min="12" max="12" width="13.5703125" style="301" customWidth="1"/>
    <col min="13" max="13" width="11.42578125" style="301" customWidth="1"/>
    <col min="14" max="14" width="22.7109375" style="3" customWidth="1"/>
    <col min="15" max="16384" width="11.42578125" style="5"/>
  </cols>
  <sheetData>
    <row r="1" spans="1:14" s="1" customFormat="1" ht="33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33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33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33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33.75" customHeight="1" x14ac:dyDescent="0.4">
      <c r="A5" s="316" t="s">
        <v>0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 s="6" customFormat="1" ht="33.75" customHeight="1" thickBot="1" x14ac:dyDescent="0.25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</row>
    <row r="7" spans="1:14" s="6" customFormat="1" ht="31.5" customHeight="1" x14ac:dyDescent="0.2">
      <c r="A7" s="318" t="s">
        <v>2</v>
      </c>
      <c r="B7" s="320" t="s">
        <v>3</v>
      </c>
      <c r="C7" s="321"/>
      <c r="D7" s="322" t="s">
        <v>4</v>
      </c>
      <c r="E7" s="322" t="s">
        <v>5</v>
      </c>
      <c r="F7" s="324" t="s">
        <v>6</v>
      </c>
      <c r="G7" s="326" t="s">
        <v>7</v>
      </c>
      <c r="H7" s="327"/>
      <c r="I7" s="326" t="s">
        <v>8</v>
      </c>
      <c r="J7" s="327"/>
      <c r="K7" s="322" t="s">
        <v>9</v>
      </c>
      <c r="L7" s="326" t="s">
        <v>10</v>
      </c>
      <c r="M7" s="327"/>
      <c r="N7" s="318" t="s">
        <v>11</v>
      </c>
    </row>
    <row r="8" spans="1:14" s="6" customFormat="1" ht="25.5" customHeight="1" thickBot="1" x14ac:dyDescent="0.25">
      <c r="A8" s="319"/>
      <c r="B8" s="7" t="s">
        <v>12</v>
      </c>
      <c r="C8" s="7" t="s">
        <v>13</v>
      </c>
      <c r="D8" s="323"/>
      <c r="E8" s="323"/>
      <c r="F8" s="325"/>
      <c r="G8" s="8" t="s">
        <v>14</v>
      </c>
      <c r="H8" s="9" t="s">
        <v>15</v>
      </c>
      <c r="I8" s="8" t="s">
        <v>14</v>
      </c>
      <c r="J8" s="9" t="s">
        <v>15</v>
      </c>
      <c r="K8" s="323"/>
      <c r="L8" s="8" t="s">
        <v>14</v>
      </c>
      <c r="M8" s="9" t="s">
        <v>15</v>
      </c>
      <c r="N8" s="329"/>
    </row>
    <row r="9" spans="1:14" s="6" customFormat="1" ht="25.5" customHeight="1" thickBot="1" x14ac:dyDescent="0.25">
      <c r="A9" s="10"/>
      <c r="B9" s="11"/>
      <c r="C9" s="12"/>
      <c r="D9" s="13"/>
      <c r="E9" s="13"/>
      <c r="F9" s="14"/>
      <c r="G9" s="13"/>
      <c r="H9" s="13"/>
      <c r="I9" s="15"/>
      <c r="J9" s="16"/>
      <c r="K9" s="15"/>
      <c r="L9" s="15"/>
      <c r="M9" s="17"/>
      <c r="N9" s="18"/>
    </row>
    <row r="10" spans="1:14" s="24" customFormat="1" ht="25.5" customHeight="1" thickBot="1" x14ac:dyDescent="0.25">
      <c r="A10" s="19">
        <v>100</v>
      </c>
      <c r="B10" s="330" t="s">
        <v>18</v>
      </c>
      <c r="C10" s="330"/>
      <c r="D10" s="20">
        <f>+D12+D15+D27+D31+D47+D53+D59+D66</f>
        <v>28481</v>
      </c>
      <c r="E10" s="20">
        <f>+E12+E15+E27+E31+E47+E53+E59+E66</f>
        <v>38008</v>
      </c>
      <c r="F10" s="21">
        <f>+E10/D10-1</f>
        <v>0.33450370422386855</v>
      </c>
      <c r="G10" s="20">
        <f t="shared" ref="G10:N10" si="0">+G12+G15+G27+G31+G47+G53+G59+G66</f>
        <v>34964</v>
      </c>
      <c r="H10" s="20">
        <f t="shared" si="0"/>
        <v>3044</v>
      </c>
      <c r="I10" s="20">
        <f t="shared" si="0"/>
        <v>8997</v>
      </c>
      <c r="J10" s="22">
        <f t="shared" si="0"/>
        <v>956</v>
      </c>
      <c r="K10" s="20">
        <f t="shared" si="0"/>
        <v>9953</v>
      </c>
      <c r="L10" s="20">
        <f t="shared" si="0"/>
        <v>25967</v>
      </c>
      <c r="M10" s="20">
        <f t="shared" si="0"/>
        <v>2088</v>
      </c>
      <c r="N10" s="23">
        <f t="shared" si="0"/>
        <v>28055</v>
      </c>
    </row>
    <row r="11" spans="1:14" s="33" customFormat="1" ht="25.5" customHeight="1" thickBot="1" x14ac:dyDescent="0.25">
      <c r="A11" s="25"/>
      <c r="B11" s="26"/>
      <c r="C11" s="27"/>
      <c r="D11" s="28"/>
      <c r="E11" s="28"/>
      <c r="F11" s="29"/>
      <c r="G11" s="28"/>
      <c r="H11" s="30"/>
      <c r="I11" s="30"/>
      <c r="J11" s="30"/>
      <c r="K11" s="30"/>
      <c r="L11" s="30"/>
      <c r="M11" s="30"/>
      <c r="N11" s="31"/>
    </row>
    <row r="12" spans="1:14" s="39" customFormat="1" ht="25.5" customHeight="1" thickBot="1" x14ac:dyDescent="0.25">
      <c r="A12" s="35"/>
      <c r="B12" s="331" t="s">
        <v>19</v>
      </c>
      <c r="C12" s="331"/>
      <c r="D12" s="36">
        <f>+D13</f>
        <v>118</v>
      </c>
      <c r="E12" s="36">
        <f>+E13</f>
        <v>244</v>
      </c>
      <c r="F12" s="37">
        <f>+E12/D12-1</f>
        <v>1.0677966101694913</v>
      </c>
      <c r="G12" s="36">
        <f t="shared" ref="G12:N12" si="1">+G13</f>
        <v>226</v>
      </c>
      <c r="H12" s="36">
        <f t="shared" si="1"/>
        <v>18</v>
      </c>
      <c r="I12" s="36">
        <f t="shared" si="1"/>
        <v>52</v>
      </c>
      <c r="J12" s="36">
        <f t="shared" si="1"/>
        <v>7</v>
      </c>
      <c r="K12" s="36">
        <f t="shared" si="1"/>
        <v>59</v>
      </c>
      <c r="L12" s="36">
        <f t="shared" si="1"/>
        <v>174</v>
      </c>
      <c r="M12" s="36">
        <f t="shared" si="1"/>
        <v>11</v>
      </c>
      <c r="N12" s="38">
        <f t="shared" si="1"/>
        <v>185</v>
      </c>
    </row>
    <row r="13" spans="1:14" s="33" customFormat="1" ht="25.5" customHeight="1" x14ac:dyDescent="0.35">
      <c r="A13" s="40">
        <v>101</v>
      </c>
      <c r="B13" s="41" t="s">
        <v>20</v>
      </c>
      <c r="C13" s="41" t="s">
        <v>21</v>
      </c>
      <c r="D13" s="42">
        <f>+'[3]ABRIL 30 DE 2013'!E3</f>
        <v>118</v>
      </c>
      <c r="E13" s="42">
        <f>+G13+H13</f>
        <v>244</v>
      </c>
      <c r="F13" s="43">
        <f>+E13/D13-1</f>
        <v>1.0677966101694913</v>
      </c>
      <c r="G13" s="44">
        <f>+'[3]ABRIL 30 DE 2013'!H3</f>
        <v>226</v>
      </c>
      <c r="H13" s="44">
        <f>+'[3]ABRIL 30 DE 2013'!I3</f>
        <v>18</v>
      </c>
      <c r="I13" s="44">
        <f>+'[3]ABRIL 30 DE 2013'!J3</f>
        <v>52</v>
      </c>
      <c r="J13" s="44">
        <f>+'[3]ABRIL 30 DE 2013'!K3</f>
        <v>7</v>
      </c>
      <c r="K13" s="44">
        <f>+'[3]ABRIL 30 DE 2013'!L3</f>
        <v>59</v>
      </c>
      <c r="L13" s="44">
        <f>+'[3]ABRIL 30 DE 2013'!M3</f>
        <v>174</v>
      </c>
      <c r="M13" s="44">
        <f>+'[3]ABRIL 30 DE 2013'!N3</f>
        <v>11</v>
      </c>
      <c r="N13" s="44">
        <f>+'[3]ABRIL 30 DE 2013'!O3</f>
        <v>185</v>
      </c>
    </row>
    <row r="14" spans="1:14" s="33" customFormat="1" ht="25.5" customHeight="1" thickBot="1" x14ac:dyDescent="0.4">
      <c r="A14" s="45"/>
      <c r="B14" s="46"/>
      <c r="C14" s="46"/>
      <c r="D14" s="47"/>
      <c r="E14" s="47"/>
      <c r="F14" s="48"/>
      <c r="G14" s="47"/>
      <c r="H14" s="47"/>
      <c r="I14" s="47"/>
      <c r="J14" s="47"/>
      <c r="K14" s="47"/>
      <c r="L14" s="47"/>
      <c r="M14" s="47"/>
      <c r="N14" s="49"/>
    </row>
    <row r="15" spans="1:14" s="39" customFormat="1" ht="25.5" customHeight="1" thickBot="1" x14ac:dyDescent="0.25">
      <c r="A15" s="35"/>
      <c r="B15" s="331" t="s">
        <v>22</v>
      </c>
      <c r="C15" s="331"/>
      <c r="D15" s="36">
        <f>SUM(D16:D25)</f>
        <v>4263</v>
      </c>
      <c r="E15" s="36">
        <f>SUM(E16:E25)</f>
        <v>5057</v>
      </c>
      <c r="F15" s="37">
        <f t="shared" ref="F15:F25" si="2">+E15/D15-1</f>
        <v>0.18625381186957535</v>
      </c>
      <c r="G15" s="36">
        <f t="shared" ref="G15:N15" si="3">SUM(G16:G25)</f>
        <v>4838</v>
      </c>
      <c r="H15" s="36">
        <f t="shared" si="3"/>
        <v>219</v>
      </c>
      <c r="I15" s="36">
        <f t="shared" si="3"/>
        <v>627</v>
      </c>
      <c r="J15" s="36">
        <f t="shared" si="3"/>
        <v>65</v>
      </c>
      <c r="K15" s="36">
        <f t="shared" si="3"/>
        <v>692</v>
      </c>
      <c r="L15" s="36">
        <f t="shared" si="3"/>
        <v>4211</v>
      </c>
      <c r="M15" s="36">
        <f t="shared" si="3"/>
        <v>154</v>
      </c>
      <c r="N15" s="38">
        <f t="shared" si="3"/>
        <v>4365</v>
      </c>
    </row>
    <row r="16" spans="1:14" s="33" customFormat="1" ht="25.5" customHeight="1" x14ac:dyDescent="0.35">
      <c r="A16" s="51">
        <v>104</v>
      </c>
      <c r="B16" s="52" t="s">
        <v>23</v>
      </c>
      <c r="C16" s="41" t="s">
        <v>24</v>
      </c>
      <c r="D16" s="42">
        <f>+'[3]ABRIL 30 DE 2013'!E9</f>
        <v>326</v>
      </c>
      <c r="E16" s="53">
        <f t="shared" ref="E16:E25" si="4">+G16+H16</f>
        <v>366</v>
      </c>
      <c r="F16" s="43">
        <f t="shared" si="2"/>
        <v>0.12269938650306744</v>
      </c>
      <c r="G16" s="54">
        <f>+'[3]ABRIL 30 DE 2013'!H9</f>
        <v>333</v>
      </c>
      <c r="H16" s="54">
        <f>+'[3]ABRIL 30 DE 2013'!I9</f>
        <v>33</v>
      </c>
      <c r="I16" s="54">
        <f>+'[3]ABRIL 30 DE 2013'!J9</f>
        <v>19</v>
      </c>
      <c r="J16" s="54">
        <f>+'[3]ABRIL 30 DE 2013'!K9</f>
        <v>0</v>
      </c>
      <c r="K16" s="54">
        <f>+I16+J16</f>
        <v>19</v>
      </c>
      <c r="L16" s="54">
        <f>+'[3]ABRIL 30 DE 2013'!M9</f>
        <v>314</v>
      </c>
      <c r="M16" s="54">
        <f>+'[3]ABRIL 30 DE 2013'!N9</f>
        <v>33</v>
      </c>
      <c r="N16" s="55">
        <f>+L16+M16</f>
        <v>347</v>
      </c>
    </row>
    <row r="17" spans="1:14" s="33" customFormat="1" ht="25.5" customHeight="1" x14ac:dyDescent="0.35">
      <c r="A17" s="56">
        <v>150</v>
      </c>
      <c r="B17" s="57" t="s">
        <v>25</v>
      </c>
      <c r="C17" s="57" t="s">
        <v>26</v>
      </c>
      <c r="D17" s="58">
        <f>+'[3]ABRIL 30 DE 2013'!E5+'[3]ABRIL 30 DE 2013'!E25</f>
        <v>2530</v>
      </c>
      <c r="E17" s="59">
        <f t="shared" si="4"/>
        <v>2697</v>
      </c>
      <c r="F17" s="60">
        <f t="shared" si="2"/>
        <v>6.6007905138339984E-2</v>
      </c>
      <c r="G17" s="61">
        <f>+'[3]ABRIL 30 DE 2013'!H5+'[3]ABRIL 30 DE 2013'!I5+'[3]ABRIL 30 DE 2013'!H25+'[3]ABRIL 30 DE 2013'!I25</f>
        <v>2697</v>
      </c>
      <c r="H17" s="61">
        <v>0</v>
      </c>
      <c r="I17" s="61">
        <f>+'[3]ABRIL 30 DE 2013'!J5+'[3]ABRIL 30 DE 2013'!J25</f>
        <v>206</v>
      </c>
      <c r="J17" s="61">
        <f>+'[3]ABRIL 30 DE 2013'!K5+'[3]ABRIL 30 DE 2013'!K25</f>
        <v>0</v>
      </c>
      <c r="K17" s="61">
        <f>+'[3]ABRIL 30 DE 2013'!L5+'[3]ABRIL 30 DE 2013'!L25</f>
        <v>206</v>
      </c>
      <c r="L17" s="61">
        <f>+'[3]ABRIL 30 DE 2013'!M5+'[3]ABRIL 30 DE 2013'!M25</f>
        <v>2491</v>
      </c>
      <c r="M17" s="61">
        <f>+'[3]ABRIL 30 DE 2013'!N5+'[3]ABRIL 30 DE 2013'!N25</f>
        <v>0</v>
      </c>
      <c r="N17" s="61">
        <f>+'[3]ABRIL 30 DE 2013'!O5+'[3]ABRIL 30 DE 2013'!O25</f>
        <v>2491</v>
      </c>
    </row>
    <row r="18" spans="1:14" s="33" customFormat="1" ht="25.5" customHeight="1" x14ac:dyDescent="0.35">
      <c r="A18" s="56">
        <v>105</v>
      </c>
      <c r="B18" s="57" t="s">
        <v>20</v>
      </c>
      <c r="C18" s="57" t="s">
        <v>27</v>
      </c>
      <c r="D18" s="58">
        <f>+'[3]ABRIL 30 DE 2013'!E11</f>
        <v>272</v>
      </c>
      <c r="E18" s="59">
        <f t="shared" si="4"/>
        <v>306</v>
      </c>
      <c r="F18" s="60">
        <f t="shared" si="2"/>
        <v>0.125</v>
      </c>
      <c r="G18" s="61">
        <f>+'[3]ABRIL 30 DE 2013'!H11</f>
        <v>306</v>
      </c>
      <c r="H18" s="61">
        <f>+'[3]ABRIL 30 DE 2013'!I11</f>
        <v>0</v>
      </c>
      <c r="I18" s="61">
        <f>+'[3]ABRIL 30 DE 2013'!J11</f>
        <v>60</v>
      </c>
      <c r="J18" s="61">
        <f>+'[3]ABRIL 30 DE 2013'!K11</f>
        <v>0</v>
      </c>
      <c r="K18" s="61">
        <f>+'[3]ABRIL 30 DE 2013'!L11</f>
        <v>60</v>
      </c>
      <c r="L18" s="61">
        <f>+'[3]ABRIL 30 DE 2013'!M11</f>
        <v>246</v>
      </c>
      <c r="M18" s="61">
        <f>+'[3]ABRIL 30 DE 2013'!N11</f>
        <v>0</v>
      </c>
      <c r="N18" s="61">
        <f>+'[3]ABRIL 30 DE 2013'!O11</f>
        <v>246</v>
      </c>
    </row>
    <row r="19" spans="1:14" s="33" customFormat="1" ht="25.5" customHeight="1" x14ac:dyDescent="0.35">
      <c r="A19" s="56">
        <v>106</v>
      </c>
      <c r="B19" s="57" t="s">
        <v>28</v>
      </c>
      <c r="C19" s="57" t="s">
        <v>29</v>
      </c>
      <c r="D19" s="58">
        <f>+'[3]ABRIL 30 DE 2013'!E13</f>
        <v>50</v>
      </c>
      <c r="E19" s="59">
        <f t="shared" si="4"/>
        <v>55</v>
      </c>
      <c r="F19" s="60">
        <f t="shared" si="2"/>
        <v>0.10000000000000009</v>
      </c>
      <c r="G19" s="61">
        <f>+'[3]ABRIL 30 DE 2013'!H13</f>
        <v>55</v>
      </c>
      <c r="H19" s="61">
        <f>+'[3]ABRIL 30 DE 2013'!I13</f>
        <v>0</v>
      </c>
      <c r="I19" s="61">
        <f>+'[3]ABRIL 30 DE 2013'!J13</f>
        <v>0</v>
      </c>
      <c r="J19" s="61">
        <f>+'[3]ABRIL 30 DE 2013'!K13</f>
        <v>0</v>
      </c>
      <c r="K19" s="61">
        <f t="shared" ref="K19:K25" si="5">+I19+J19</f>
        <v>0</v>
      </c>
      <c r="L19" s="61">
        <f>+'[3]ABRIL 30 DE 2013'!M13</f>
        <v>55</v>
      </c>
      <c r="M19" s="61">
        <f>+'[3]ABRIL 30 DE 2013'!N13</f>
        <v>0</v>
      </c>
      <c r="N19" s="62">
        <f t="shared" ref="N19:N25" si="6">+L19+M19</f>
        <v>55</v>
      </c>
    </row>
    <row r="20" spans="1:14" s="33" customFormat="1" ht="25.5" customHeight="1" x14ac:dyDescent="0.35">
      <c r="A20" s="56">
        <v>107</v>
      </c>
      <c r="B20" s="57" t="s">
        <v>20</v>
      </c>
      <c r="C20" s="57" t="s">
        <v>30</v>
      </c>
      <c r="D20" s="58">
        <f>+'[3]ABRIL 30 DE 2013'!E15</f>
        <v>55</v>
      </c>
      <c r="E20" s="59">
        <f t="shared" si="4"/>
        <v>78</v>
      </c>
      <c r="F20" s="60">
        <f t="shared" si="2"/>
        <v>0.41818181818181821</v>
      </c>
      <c r="G20" s="61">
        <f>+'[3]ABRIL 30 DE 2013'!H15</f>
        <v>78</v>
      </c>
      <c r="H20" s="61">
        <f>+'[3]ABRIL 30 DE 2013'!I15</f>
        <v>0</v>
      </c>
      <c r="I20" s="61">
        <f>+'[3]ABRIL 30 DE 2013'!J15</f>
        <v>25</v>
      </c>
      <c r="J20" s="61">
        <f>+'[3]ABRIL 30 DE 2013'!K15</f>
        <v>0</v>
      </c>
      <c r="K20" s="61">
        <f t="shared" si="5"/>
        <v>25</v>
      </c>
      <c r="L20" s="61">
        <f>+'[3]ABRIL 30 DE 2013'!M15</f>
        <v>53</v>
      </c>
      <c r="M20" s="61">
        <f>+'[3]ABRIL 30 DE 2013'!N15</f>
        <v>0</v>
      </c>
      <c r="N20" s="62">
        <f t="shared" si="6"/>
        <v>53</v>
      </c>
    </row>
    <row r="21" spans="1:14" s="33" customFormat="1" ht="25.5" customHeight="1" x14ac:dyDescent="0.35">
      <c r="A21" s="56">
        <v>109</v>
      </c>
      <c r="B21" s="57" t="s">
        <v>20</v>
      </c>
      <c r="C21" s="57" t="s">
        <v>31</v>
      </c>
      <c r="D21" s="58">
        <f>+'[3]ABRIL 30 DE 2013'!E17</f>
        <v>73</v>
      </c>
      <c r="E21" s="59">
        <f t="shared" si="4"/>
        <v>142</v>
      </c>
      <c r="F21" s="60">
        <f t="shared" si="2"/>
        <v>0.9452054794520548</v>
      </c>
      <c r="G21" s="61">
        <f>+'[3]ABRIL 30 DE 2013'!H17</f>
        <v>142</v>
      </c>
      <c r="H21" s="61">
        <f>+'[3]ABRIL 30 DE 2013'!I17</f>
        <v>0</v>
      </c>
      <c r="I21" s="61">
        <f>+'[3]ABRIL 30 DE 2013'!J17</f>
        <v>66</v>
      </c>
      <c r="J21" s="61">
        <f>+'[3]ABRIL 30 DE 2013'!K17</f>
        <v>0</v>
      </c>
      <c r="K21" s="61">
        <f t="shared" si="5"/>
        <v>66</v>
      </c>
      <c r="L21" s="61">
        <f>+'[3]ABRIL 30 DE 2013'!M17</f>
        <v>76</v>
      </c>
      <c r="M21" s="61">
        <f>+'[3]ABRIL 30 DE 2013'!N17</f>
        <v>0</v>
      </c>
      <c r="N21" s="62">
        <f t="shared" si="6"/>
        <v>76</v>
      </c>
    </row>
    <row r="22" spans="1:14" s="33" customFormat="1" ht="25.5" customHeight="1" x14ac:dyDescent="0.35">
      <c r="A22" s="56">
        <v>110</v>
      </c>
      <c r="B22" s="57" t="s">
        <v>28</v>
      </c>
      <c r="C22" s="57" t="s">
        <v>32</v>
      </c>
      <c r="D22" s="58">
        <f>+'[3]ABRIL 30 DE 2013'!E19</f>
        <v>122</v>
      </c>
      <c r="E22" s="59">
        <f t="shared" si="4"/>
        <v>136</v>
      </c>
      <c r="F22" s="60">
        <f t="shared" si="2"/>
        <v>0.11475409836065564</v>
      </c>
      <c r="G22" s="61">
        <f>+'[3]ABRIL 30 DE 2013'!H19</f>
        <v>136</v>
      </c>
      <c r="H22" s="61">
        <f>+'[3]ABRIL 30 DE 2013'!I19</f>
        <v>0</v>
      </c>
      <c r="I22" s="61">
        <f>+'[3]ABRIL 30 DE 2013'!J19</f>
        <v>54</v>
      </c>
      <c r="J22" s="61">
        <f>+'[3]ABRIL 30 DE 2013'!K19</f>
        <v>0</v>
      </c>
      <c r="K22" s="61">
        <f t="shared" si="5"/>
        <v>54</v>
      </c>
      <c r="L22" s="61">
        <f>+'[3]ABRIL 30 DE 2013'!M19</f>
        <v>82</v>
      </c>
      <c r="M22" s="61">
        <f>+'[3]ABRIL 30 DE 2013'!N19</f>
        <v>0</v>
      </c>
      <c r="N22" s="62">
        <f t="shared" si="6"/>
        <v>82</v>
      </c>
    </row>
    <row r="23" spans="1:14" s="33" customFormat="1" ht="25.5" customHeight="1" x14ac:dyDescent="0.35">
      <c r="A23" s="56">
        <v>103</v>
      </c>
      <c r="B23" s="57" t="s">
        <v>20</v>
      </c>
      <c r="C23" s="57" t="s">
        <v>33</v>
      </c>
      <c r="D23" s="58">
        <f>+'[3]ABRIL 30 DE 2013'!E7</f>
        <v>320</v>
      </c>
      <c r="E23" s="59">
        <f t="shared" si="4"/>
        <v>424</v>
      </c>
      <c r="F23" s="60">
        <f t="shared" si="2"/>
        <v>0.32499999999999996</v>
      </c>
      <c r="G23" s="61">
        <f>+'[3]ABRIL 30 DE 2013'!H7</f>
        <v>424</v>
      </c>
      <c r="H23" s="61">
        <f>+'[3]ABRIL 30 DE 2013'!I7</f>
        <v>0</v>
      </c>
      <c r="I23" s="61">
        <f>+'[3]ABRIL 30 DE 2013'!J7</f>
        <v>39</v>
      </c>
      <c r="J23" s="61">
        <f>+'[3]ABRIL 30 DE 2013'!K7</f>
        <v>0</v>
      </c>
      <c r="K23" s="61">
        <f t="shared" si="5"/>
        <v>39</v>
      </c>
      <c r="L23" s="61">
        <f>+'[3]ABRIL 30 DE 2013'!M7</f>
        <v>385</v>
      </c>
      <c r="M23" s="61">
        <f>+'[3]ABRIL 30 DE 2013'!N7</f>
        <v>0</v>
      </c>
      <c r="N23" s="62">
        <f t="shared" si="6"/>
        <v>385</v>
      </c>
    </row>
    <row r="24" spans="1:14" s="33" customFormat="1" ht="25.5" customHeight="1" x14ac:dyDescent="0.35">
      <c r="A24" s="56">
        <v>112</v>
      </c>
      <c r="B24" s="57" t="s">
        <v>34</v>
      </c>
      <c r="C24" s="57" t="s">
        <v>35</v>
      </c>
      <c r="D24" s="58">
        <f>+'[3]ABRIL 30 DE 2013'!E21</f>
        <v>395</v>
      </c>
      <c r="E24" s="59">
        <f t="shared" si="4"/>
        <v>680</v>
      </c>
      <c r="F24" s="60">
        <f t="shared" si="2"/>
        <v>0.72151898734177222</v>
      </c>
      <c r="G24" s="61">
        <f>+'[3]ABRIL 30 DE 2013'!H21</f>
        <v>494</v>
      </c>
      <c r="H24" s="61">
        <f>+'[3]ABRIL 30 DE 2013'!I21</f>
        <v>186</v>
      </c>
      <c r="I24" s="61">
        <f>+'[3]ABRIL 30 DE 2013'!J21</f>
        <v>113</v>
      </c>
      <c r="J24" s="61">
        <f>+'[3]ABRIL 30 DE 2013'!K21</f>
        <v>65</v>
      </c>
      <c r="K24" s="61">
        <f t="shared" si="5"/>
        <v>178</v>
      </c>
      <c r="L24" s="61">
        <f>+'[3]ABRIL 30 DE 2013'!M21</f>
        <v>381</v>
      </c>
      <c r="M24" s="61">
        <f>+'[3]ABRIL 30 DE 2013'!N21</f>
        <v>121</v>
      </c>
      <c r="N24" s="62">
        <f t="shared" si="6"/>
        <v>502</v>
      </c>
    </row>
    <row r="25" spans="1:14" s="33" customFormat="1" ht="25.5" customHeight="1" x14ac:dyDescent="0.35">
      <c r="A25" s="56">
        <v>149</v>
      </c>
      <c r="B25" s="57" t="s">
        <v>20</v>
      </c>
      <c r="C25" s="57" t="s">
        <v>36</v>
      </c>
      <c r="D25" s="58">
        <f>+'[3]ABRIL 30 DE 2013'!E23</f>
        <v>120</v>
      </c>
      <c r="E25" s="59">
        <f t="shared" si="4"/>
        <v>173</v>
      </c>
      <c r="F25" s="60">
        <f t="shared" si="2"/>
        <v>0.44166666666666665</v>
      </c>
      <c r="G25" s="61">
        <f>+'[3]ABRIL 30 DE 2013'!H23</f>
        <v>173</v>
      </c>
      <c r="H25" s="61">
        <f>+'[3]ABRIL 30 DE 2013'!I23</f>
        <v>0</v>
      </c>
      <c r="I25" s="61">
        <f>+'[3]ABRIL 30 DE 2013'!J23</f>
        <v>45</v>
      </c>
      <c r="J25" s="61">
        <f>+'[3]ABRIL 30 DE 2013'!K23</f>
        <v>0</v>
      </c>
      <c r="K25" s="61">
        <f t="shared" si="5"/>
        <v>45</v>
      </c>
      <c r="L25" s="61">
        <f>+'[3]ABRIL 30 DE 2013'!M23</f>
        <v>128</v>
      </c>
      <c r="M25" s="61">
        <f>+'[3]ABRIL 30 DE 2013'!N23</f>
        <v>0</v>
      </c>
      <c r="N25" s="62">
        <f t="shared" si="6"/>
        <v>128</v>
      </c>
    </row>
    <row r="26" spans="1:14" s="33" customFormat="1" ht="25.5" customHeight="1" thickBot="1" x14ac:dyDescent="0.4">
      <c r="A26" s="45"/>
      <c r="B26" s="46"/>
      <c r="C26" s="46"/>
      <c r="D26" s="63"/>
      <c r="E26" s="64"/>
      <c r="F26" s="65"/>
      <c r="G26" s="66"/>
      <c r="H26" s="66"/>
      <c r="I26" s="66"/>
      <c r="J26" s="66"/>
      <c r="K26" s="66"/>
      <c r="L26" s="66"/>
      <c r="M26" s="66"/>
      <c r="N26" s="49"/>
    </row>
    <row r="27" spans="1:14" s="39" customFormat="1" ht="25.5" customHeight="1" thickBot="1" x14ac:dyDescent="0.25">
      <c r="A27" s="35"/>
      <c r="B27" s="331" t="s">
        <v>37</v>
      </c>
      <c r="C27" s="331"/>
      <c r="D27" s="36">
        <f>++D28+D29</f>
        <v>1938</v>
      </c>
      <c r="E27" s="36">
        <f>+E28+E29</f>
        <v>2261</v>
      </c>
      <c r="F27" s="37">
        <f>+E27/D27-1</f>
        <v>0.16666666666666674</v>
      </c>
      <c r="G27" s="36">
        <f t="shared" ref="G27:N27" si="7">+G28+G29</f>
        <v>2125</v>
      </c>
      <c r="H27" s="36">
        <f t="shared" si="7"/>
        <v>136</v>
      </c>
      <c r="I27" s="36">
        <f t="shared" si="7"/>
        <v>490</v>
      </c>
      <c r="J27" s="36">
        <f t="shared" si="7"/>
        <v>42</v>
      </c>
      <c r="K27" s="36">
        <f t="shared" si="7"/>
        <v>532</v>
      </c>
      <c r="L27" s="36">
        <f t="shared" si="7"/>
        <v>1635</v>
      </c>
      <c r="M27" s="36">
        <f t="shared" si="7"/>
        <v>94</v>
      </c>
      <c r="N27" s="38">
        <f t="shared" si="7"/>
        <v>1729</v>
      </c>
    </row>
    <row r="28" spans="1:14" s="33" customFormat="1" ht="25.5" customHeight="1" x14ac:dyDescent="0.35">
      <c r="A28" s="51">
        <v>143</v>
      </c>
      <c r="B28" s="67" t="s">
        <v>20</v>
      </c>
      <c r="C28" s="68" t="s">
        <v>38</v>
      </c>
      <c r="D28" s="44">
        <f>+'[3]ABRIL 30 DE 2013'!E27</f>
        <v>550</v>
      </c>
      <c r="E28" s="53">
        <f>+G28+H28</f>
        <v>983</v>
      </c>
      <c r="F28" s="43">
        <f>+E28/D28-1</f>
        <v>0.78727272727272735</v>
      </c>
      <c r="G28" s="54">
        <f>+'[3]ABRIL 30 DE 2013'!H27</f>
        <v>847</v>
      </c>
      <c r="H28" s="54">
        <f>+'[3]ABRIL 30 DE 2013'!I27</f>
        <v>136</v>
      </c>
      <c r="I28" s="54">
        <f>+'[3]ABRIL 30 DE 2013'!J27</f>
        <v>481</v>
      </c>
      <c r="J28" s="54">
        <f>+'[3]ABRIL 30 DE 2013'!K27</f>
        <v>42</v>
      </c>
      <c r="K28" s="54">
        <f>+'[3]ABRIL 30 DE 2013'!L27</f>
        <v>523</v>
      </c>
      <c r="L28" s="54">
        <f>+'[3]ABRIL 30 DE 2013'!M27</f>
        <v>366</v>
      </c>
      <c r="M28" s="54">
        <f>+'[3]ABRIL 30 DE 2013'!N27</f>
        <v>94</v>
      </c>
      <c r="N28" s="55">
        <f>+'[3]ABRIL 30 DE 2013'!O27</f>
        <v>460</v>
      </c>
    </row>
    <row r="29" spans="1:14" s="33" customFormat="1" ht="25.5" customHeight="1" x14ac:dyDescent="0.35">
      <c r="A29" s="69">
        <v>157</v>
      </c>
      <c r="B29" s="70" t="s">
        <v>39</v>
      </c>
      <c r="C29" s="71" t="s">
        <v>40</v>
      </c>
      <c r="D29" s="72">
        <f>+'[3]ABRIL 30 DE 2013'!E29</f>
        <v>1388</v>
      </c>
      <c r="E29" s="59">
        <f>+G29+H29</f>
        <v>1278</v>
      </c>
      <c r="F29" s="60">
        <f>+E29/D29-1</f>
        <v>-7.9250720461095048E-2</v>
      </c>
      <c r="G29" s="73">
        <f>+'[3]ABRIL 30 DE 2013'!H29</f>
        <v>1278</v>
      </c>
      <c r="H29" s="73">
        <f>+'[3]ABRIL 30 DE 2013'!I29</f>
        <v>0</v>
      </c>
      <c r="I29" s="73">
        <f>+'[3]ABRIL 30 DE 2013'!J29</f>
        <v>9</v>
      </c>
      <c r="J29" s="73">
        <f>+'[3]ABRIL 30 DE 2013'!K29</f>
        <v>0</v>
      </c>
      <c r="K29" s="73">
        <f>+'[3]ABRIL 30 DE 2013'!L29</f>
        <v>9</v>
      </c>
      <c r="L29" s="73">
        <f>+'[3]ABRIL 30 DE 2013'!M29</f>
        <v>1269</v>
      </c>
      <c r="M29" s="73">
        <f>+'[3]ABRIL 30 DE 2013'!N29</f>
        <v>0</v>
      </c>
      <c r="N29" s="74">
        <f>+'[3]ABRIL 30 DE 2013'!O29</f>
        <v>1269</v>
      </c>
    </row>
    <row r="30" spans="1:14" s="33" customFormat="1" ht="25.5" customHeight="1" thickBot="1" x14ac:dyDescent="0.4">
      <c r="A30" s="75"/>
      <c r="B30" s="46"/>
      <c r="C30" s="46"/>
      <c r="D30" s="46"/>
      <c r="E30" s="47"/>
      <c r="F30" s="48"/>
      <c r="G30" s="47"/>
      <c r="H30" s="46"/>
      <c r="I30" s="46"/>
      <c r="J30" s="46"/>
      <c r="K30" s="46"/>
      <c r="L30" s="46"/>
      <c r="M30" s="46"/>
      <c r="N30" s="76"/>
    </row>
    <row r="31" spans="1:14" s="39" customFormat="1" ht="25.5" customHeight="1" thickBot="1" x14ac:dyDescent="0.4">
      <c r="A31" s="79"/>
      <c r="B31" s="332" t="s">
        <v>41</v>
      </c>
      <c r="C31" s="332"/>
      <c r="D31" s="80">
        <f>SUM(D32:D45)</f>
        <v>13392</v>
      </c>
      <c r="E31" s="80">
        <f>SUM(E32:E45)</f>
        <v>19854</v>
      </c>
      <c r="F31" s="81">
        <f t="shared" ref="F31:F45" si="8">+E31/D31-1</f>
        <v>0.48252688172043001</v>
      </c>
      <c r="G31" s="80">
        <f>SUM(G32:G45)</f>
        <v>17627</v>
      </c>
      <c r="H31" s="80">
        <f t="shared" ref="H31:N31" si="9">SUM(H32:H45)</f>
        <v>2227</v>
      </c>
      <c r="I31" s="80">
        <f t="shared" si="9"/>
        <v>5552</v>
      </c>
      <c r="J31" s="80">
        <f t="shared" si="9"/>
        <v>632</v>
      </c>
      <c r="K31" s="80">
        <f t="shared" si="9"/>
        <v>6184</v>
      </c>
      <c r="L31" s="80">
        <f t="shared" si="9"/>
        <v>12075</v>
      </c>
      <c r="M31" s="80">
        <f t="shared" si="9"/>
        <v>1595</v>
      </c>
      <c r="N31" s="82">
        <f t="shared" si="9"/>
        <v>13670</v>
      </c>
    </row>
    <row r="32" spans="1:14" s="33" customFormat="1" ht="31.5" customHeight="1" x14ac:dyDescent="0.35">
      <c r="A32" s="83">
        <v>113</v>
      </c>
      <c r="B32" s="84" t="s">
        <v>42</v>
      </c>
      <c r="C32" s="84" t="s">
        <v>43</v>
      </c>
      <c r="D32" s="85">
        <f>+'[3]ABRIL 30 DE 2013'!E35</f>
        <v>4931</v>
      </c>
      <c r="E32" s="86">
        <f t="shared" ref="E32:E45" si="10">+G32+H32</f>
        <v>8277</v>
      </c>
      <c r="F32" s="87">
        <f t="shared" si="8"/>
        <v>0.67856418576353672</v>
      </c>
      <c r="G32" s="88">
        <f>+'[3]ABRIL 30 DE 2013'!H35</f>
        <v>8273</v>
      </c>
      <c r="H32" s="88">
        <f>+'[3]ABRIL 30 DE 2013'!I35</f>
        <v>4</v>
      </c>
      <c r="I32" s="88">
        <f>+'[3]ABRIL 30 DE 2013'!J35</f>
        <v>1456</v>
      </c>
      <c r="J32" s="88">
        <f>+'[3]ABRIL 30 DE 2013'!K35</f>
        <v>2</v>
      </c>
      <c r="K32" s="88">
        <f>+'[3]ABRIL 30 DE 2013'!L35</f>
        <v>1458</v>
      </c>
      <c r="L32" s="88">
        <f>+'[3]ABRIL 30 DE 2013'!M35</f>
        <v>6817</v>
      </c>
      <c r="M32" s="88">
        <f>+'[3]ABRIL 30 DE 2013'!N35</f>
        <v>2</v>
      </c>
      <c r="N32" s="89">
        <f>+'[3]ABRIL 30 DE 2013'!O35</f>
        <v>6819</v>
      </c>
    </row>
    <row r="33" spans="1:14" s="33" customFormat="1" ht="22.5" customHeight="1" x14ac:dyDescent="0.35">
      <c r="A33" s="56">
        <v>114</v>
      </c>
      <c r="B33" s="90" t="s">
        <v>44</v>
      </c>
      <c r="C33" s="57" t="s">
        <v>45</v>
      </c>
      <c r="D33" s="91">
        <f>+'[3]ABRIL 30 DE 2013'!E37</f>
        <v>2907</v>
      </c>
      <c r="E33" s="59">
        <f t="shared" si="10"/>
        <v>5950</v>
      </c>
      <c r="F33" s="60">
        <f t="shared" si="8"/>
        <v>1.0467836257309941</v>
      </c>
      <c r="G33" s="91">
        <f>+'[3]ABRIL 30 DE 2013'!H37</f>
        <v>5948</v>
      </c>
      <c r="H33" s="91">
        <f>+'[3]ABRIL 30 DE 2013'!I37</f>
        <v>2</v>
      </c>
      <c r="I33" s="91">
        <f>+'[3]ABRIL 30 DE 2013'!J37</f>
        <v>3211</v>
      </c>
      <c r="J33" s="91">
        <f>+'[3]ABRIL 30 DE 2013'!K37</f>
        <v>2</v>
      </c>
      <c r="K33" s="91">
        <f>+'[3]ABRIL 30 DE 2013'!L37</f>
        <v>3213</v>
      </c>
      <c r="L33" s="91">
        <f>+'[3]ABRIL 30 DE 2013'!M37</f>
        <v>2737</v>
      </c>
      <c r="M33" s="91">
        <f>+'[3]ABRIL 30 DE 2013'!N37</f>
        <v>0</v>
      </c>
      <c r="N33" s="92">
        <f>+'[3]ABRIL 30 DE 2013'!O37</f>
        <v>2737</v>
      </c>
    </row>
    <row r="34" spans="1:14" s="33" customFormat="1" ht="25.5" customHeight="1" x14ac:dyDescent="0.35">
      <c r="A34" s="56">
        <v>129</v>
      </c>
      <c r="B34" s="57" t="s">
        <v>46</v>
      </c>
      <c r="C34" s="57" t="s">
        <v>47</v>
      </c>
      <c r="D34" s="91">
        <f>+'[3]ABRIL 30 DE 2013'!E57</f>
        <v>1275</v>
      </c>
      <c r="E34" s="59">
        <f t="shared" si="10"/>
        <v>2223</v>
      </c>
      <c r="F34" s="60">
        <f t="shared" si="8"/>
        <v>0.74352941176470577</v>
      </c>
      <c r="G34" s="91">
        <f>+'[3]ABRIL 30 DE 2013'!H57</f>
        <v>3</v>
      </c>
      <c r="H34" s="91">
        <f>+'[3]ABRIL 30 DE 2013'!I57</f>
        <v>2220</v>
      </c>
      <c r="I34" s="91">
        <f>+'[3]ABRIL 30 DE 2013'!J57</f>
        <v>1</v>
      </c>
      <c r="J34" s="91">
        <f>+'[3]ABRIL 30 DE 2013'!K57</f>
        <v>627</v>
      </c>
      <c r="K34" s="91">
        <f>+'[3]ABRIL 30 DE 2013'!L57</f>
        <v>628</v>
      </c>
      <c r="L34" s="91">
        <f>+'[3]ABRIL 30 DE 2013'!M57</f>
        <v>2</v>
      </c>
      <c r="M34" s="91">
        <f>+'[3]ABRIL 30 DE 2013'!N57</f>
        <v>1593</v>
      </c>
      <c r="N34" s="92">
        <f>+'[3]ABRIL 30 DE 2013'!O57</f>
        <v>1595</v>
      </c>
    </row>
    <row r="35" spans="1:14" s="33" customFormat="1" ht="25.5" customHeight="1" x14ac:dyDescent="0.35">
      <c r="A35" s="56">
        <v>116</v>
      </c>
      <c r="B35" s="57" t="s">
        <v>20</v>
      </c>
      <c r="C35" s="57" t="s">
        <v>48</v>
      </c>
      <c r="D35" s="91">
        <f>+'[3]ABRIL 30 DE 2013'!E39</f>
        <v>83</v>
      </c>
      <c r="E35" s="59">
        <f t="shared" si="10"/>
        <v>131</v>
      </c>
      <c r="F35" s="60">
        <f t="shared" si="8"/>
        <v>0.57831325301204828</v>
      </c>
      <c r="G35" s="91">
        <f>+'[3]ABRIL 30 DE 2013'!H39</f>
        <v>131</v>
      </c>
      <c r="H35" s="91">
        <f>+'[3]ABRIL 30 DE 2013'!I39</f>
        <v>0</v>
      </c>
      <c r="I35" s="91">
        <f>+'[3]ABRIL 30 DE 2013'!J39</f>
        <v>25</v>
      </c>
      <c r="J35" s="91">
        <f>+'[3]ABRIL 30 DE 2013'!K39</f>
        <v>0</v>
      </c>
      <c r="K35" s="91">
        <f>+'[3]ABRIL 30 DE 2013'!L39</f>
        <v>25</v>
      </c>
      <c r="L35" s="91">
        <f>+'[3]ABRIL 30 DE 2013'!M39</f>
        <v>106</v>
      </c>
      <c r="M35" s="91">
        <f>+'[3]ABRIL 30 DE 2013'!N39</f>
        <v>0</v>
      </c>
      <c r="N35" s="92">
        <f>+'[3]ABRIL 30 DE 2013'!O39</f>
        <v>106</v>
      </c>
    </row>
    <row r="36" spans="1:14" s="33" customFormat="1" ht="25.5" customHeight="1" x14ac:dyDescent="0.35">
      <c r="A36" s="56">
        <v>117</v>
      </c>
      <c r="B36" s="57" t="s">
        <v>20</v>
      </c>
      <c r="C36" s="57" t="s">
        <v>49</v>
      </c>
      <c r="D36" s="91">
        <f>+'[3]ABRIL 30 DE 2013'!E41</f>
        <v>87</v>
      </c>
      <c r="E36" s="59">
        <f t="shared" si="10"/>
        <v>133</v>
      </c>
      <c r="F36" s="60">
        <f t="shared" si="8"/>
        <v>0.52873563218390807</v>
      </c>
      <c r="G36" s="91">
        <f>+'[3]ABRIL 30 DE 2013'!H41</f>
        <v>133</v>
      </c>
      <c r="H36" s="91">
        <f>+'[3]ABRIL 30 DE 2013'!I41</f>
        <v>0</v>
      </c>
      <c r="I36" s="91">
        <f>+'[3]ABRIL 30 DE 2013'!J41</f>
        <v>17</v>
      </c>
      <c r="J36" s="91">
        <f>+'[3]ABRIL 30 DE 2013'!K41</f>
        <v>0</v>
      </c>
      <c r="K36" s="91">
        <f>+'[3]ABRIL 30 DE 2013'!L41</f>
        <v>17</v>
      </c>
      <c r="L36" s="91">
        <f>+'[3]ABRIL 30 DE 2013'!M41</f>
        <v>116</v>
      </c>
      <c r="M36" s="91">
        <f>+'[3]ABRIL 30 DE 2013'!N41</f>
        <v>0</v>
      </c>
      <c r="N36" s="92">
        <f>+'[3]ABRIL 30 DE 2013'!O41</f>
        <v>116</v>
      </c>
    </row>
    <row r="37" spans="1:14" s="33" customFormat="1" ht="25.5" customHeight="1" x14ac:dyDescent="0.35">
      <c r="A37" s="56">
        <v>118</v>
      </c>
      <c r="B37" s="57" t="s">
        <v>20</v>
      </c>
      <c r="C37" s="57" t="s">
        <v>50</v>
      </c>
      <c r="D37" s="91">
        <f>+'[3]ABRIL 30 DE 2013'!E43</f>
        <v>148</v>
      </c>
      <c r="E37" s="59">
        <f t="shared" si="10"/>
        <v>300</v>
      </c>
      <c r="F37" s="60">
        <f t="shared" si="8"/>
        <v>1.0270270270270272</v>
      </c>
      <c r="G37" s="91">
        <f>+'[3]ABRIL 30 DE 2013'!H43</f>
        <v>300</v>
      </c>
      <c r="H37" s="91">
        <f>+'[3]ABRIL 30 DE 2013'!I43</f>
        <v>0</v>
      </c>
      <c r="I37" s="91">
        <f>+'[3]ABRIL 30 DE 2013'!J43</f>
        <v>156</v>
      </c>
      <c r="J37" s="91">
        <f>+'[3]ABRIL 30 DE 2013'!K43</f>
        <v>0</v>
      </c>
      <c r="K37" s="91">
        <f>+'[3]ABRIL 30 DE 2013'!L43</f>
        <v>156</v>
      </c>
      <c r="L37" s="91">
        <f>+'[3]ABRIL 30 DE 2013'!M43</f>
        <v>144</v>
      </c>
      <c r="M37" s="91">
        <f>+'[3]ABRIL 30 DE 2013'!N43</f>
        <v>0</v>
      </c>
      <c r="N37" s="92">
        <f>+'[3]ABRIL 30 DE 2013'!O43</f>
        <v>144</v>
      </c>
    </row>
    <row r="38" spans="1:14" s="33" customFormat="1" ht="25.5" customHeight="1" x14ac:dyDescent="0.35">
      <c r="A38" s="56">
        <v>119</v>
      </c>
      <c r="B38" s="57" t="s">
        <v>51</v>
      </c>
      <c r="C38" s="57" t="s">
        <v>52</v>
      </c>
      <c r="D38" s="91">
        <f>+'[3]ABRIL 30 DE 2013'!E45</f>
        <v>153</v>
      </c>
      <c r="E38" s="59">
        <f t="shared" si="10"/>
        <v>289</v>
      </c>
      <c r="F38" s="60">
        <f t="shared" si="8"/>
        <v>0.88888888888888884</v>
      </c>
      <c r="G38" s="91">
        <f>+'[3]ABRIL 30 DE 2013'!H45</f>
        <v>288</v>
      </c>
      <c r="H38" s="91">
        <f>+'[3]ABRIL 30 DE 2013'!I45</f>
        <v>1</v>
      </c>
      <c r="I38" s="91">
        <f>+'[3]ABRIL 30 DE 2013'!J45</f>
        <v>158</v>
      </c>
      <c r="J38" s="91">
        <f>+'[3]ABRIL 30 DE 2013'!K45</f>
        <v>1</v>
      </c>
      <c r="K38" s="91">
        <f>+'[3]ABRIL 30 DE 2013'!L45</f>
        <v>159</v>
      </c>
      <c r="L38" s="91">
        <f>+'[3]ABRIL 30 DE 2013'!M45</f>
        <v>130</v>
      </c>
      <c r="M38" s="91">
        <f>+'[3]ABRIL 30 DE 2013'!N45</f>
        <v>0</v>
      </c>
      <c r="N38" s="92">
        <f>+'[3]ABRIL 30 DE 2013'!O45</f>
        <v>130</v>
      </c>
    </row>
    <row r="39" spans="1:14" s="33" customFormat="1" ht="25.5" customHeight="1" x14ac:dyDescent="0.35">
      <c r="A39" s="56">
        <v>120</v>
      </c>
      <c r="B39" s="57" t="s">
        <v>20</v>
      </c>
      <c r="C39" s="57" t="s">
        <v>53</v>
      </c>
      <c r="D39" s="91">
        <f>+'[3]ABRIL 30 DE 2013'!E47</f>
        <v>30</v>
      </c>
      <c r="E39" s="59">
        <f t="shared" si="10"/>
        <v>63</v>
      </c>
      <c r="F39" s="60">
        <f t="shared" si="8"/>
        <v>1.1000000000000001</v>
      </c>
      <c r="G39" s="91">
        <f>+'[3]ABRIL 30 DE 2013'!H47</f>
        <v>63</v>
      </c>
      <c r="H39" s="91">
        <f>+'[3]ABRIL 30 DE 2013'!I47</f>
        <v>0</v>
      </c>
      <c r="I39" s="91">
        <f>+'[3]ABRIL 30 DE 2013'!J47</f>
        <v>17</v>
      </c>
      <c r="J39" s="91">
        <f>+'[3]ABRIL 30 DE 2013'!K47</f>
        <v>0</v>
      </c>
      <c r="K39" s="91">
        <f>+'[3]ABRIL 30 DE 2013'!L47</f>
        <v>17</v>
      </c>
      <c r="L39" s="91">
        <f>+'[3]ABRIL 30 DE 2013'!M47</f>
        <v>46</v>
      </c>
      <c r="M39" s="91">
        <f>+'[3]ABRIL 30 DE 2013'!N47</f>
        <v>0</v>
      </c>
      <c r="N39" s="92">
        <f>+'[3]ABRIL 30 DE 2013'!O47</f>
        <v>46</v>
      </c>
    </row>
    <row r="40" spans="1:14" s="33" customFormat="1" ht="25.5" customHeight="1" x14ac:dyDescent="0.35">
      <c r="A40" s="56">
        <v>138</v>
      </c>
      <c r="B40" s="57" t="s">
        <v>20</v>
      </c>
      <c r="C40" s="57" t="s">
        <v>54</v>
      </c>
      <c r="D40" s="91">
        <f>+'[3]ABRIL 30 DE 2013'!E59</f>
        <v>555</v>
      </c>
      <c r="E40" s="59">
        <f t="shared" si="10"/>
        <v>858</v>
      </c>
      <c r="F40" s="60">
        <f t="shared" si="8"/>
        <v>0.54594594594594592</v>
      </c>
      <c r="G40" s="91">
        <f>+'[3]ABRIL 30 DE 2013'!H59</f>
        <v>858</v>
      </c>
      <c r="H40" s="91">
        <f>+'[3]ABRIL 30 DE 2013'!I59</f>
        <v>0</v>
      </c>
      <c r="I40" s="91">
        <f>+'[3]ABRIL 30 DE 2013'!J59</f>
        <v>216</v>
      </c>
      <c r="J40" s="91">
        <f>+'[3]ABRIL 30 DE 2013'!K59</f>
        <v>0</v>
      </c>
      <c r="K40" s="91">
        <f>+'[3]ABRIL 30 DE 2013'!L59</f>
        <v>216</v>
      </c>
      <c r="L40" s="91">
        <f>+'[3]ABRIL 30 DE 2013'!M59</f>
        <v>642</v>
      </c>
      <c r="M40" s="91">
        <f>+'[3]ABRIL 30 DE 2013'!N59</f>
        <v>0</v>
      </c>
      <c r="N40" s="92">
        <f>+'[3]ABRIL 30 DE 2013'!O59</f>
        <v>642</v>
      </c>
    </row>
    <row r="41" spans="1:14" s="33" customFormat="1" ht="25.5" customHeight="1" x14ac:dyDescent="0.35">
      <c r="A41" s="69">
        <v>156</v>
      </c>
      <c r="B41" s="57" t="s">
        <v>39</v>
      </c>
      <c r="C41" s="57" t="s">
        <v>55</v>
      </c>
      <c r="D41" s="91">
        <f>+'[3]ABRIL 30 DE 2013'!E61</f>
        <v>2824</v>
      </c>
      <c r="E41" s="59">
        <f t="shared" si="10"/>
        <v>881</v>
      </c>
      <c r="F41" s="60">
        <f t="shared" si="8"/>
        <v>-0.68803116147308785</v>
      </c>
      <c r="G41" s="91">
        <f>+'[3]ABRIL 30 DE 2013'!H61</f>
        <v>881</v>
      </c>
      <c r="H41" s="91">
        <f>+'[3]ABRIL 30 DE 2013'!I61</f>
        <v>0</v>
      </c>
      <c r="I41" s="91">
        <f>+'[3]ABRIL 30 DE 2013'!J61</f>
        <v>14</v>
      </c>
      <c r="J41" s="91">
        <f>+'[3]ABRIL 30 DE 2013'!K61</f>
        <v>0</v>
      </c>
      <c r="K41" s="91">
        <f>+'[3]ABRIL 30 DE 2013'!L61</f>
        <v>14</v>
      </c>
      <c r="L41" s="91">
        <f>+'[3]ABRIL 30 DE 2013'!M61</f>
        <v>867</v>
      </c>
      <c r="M41" s="91">
        <f>+'[3]ABRIL 30 DE 2013'!N61</f>
        <v>0</v>
      </c>
      <c r="N41" s="92">
        <f>+'[3]ABRIL 30 DE 2013'!O61</f>
        <v>867</v>
      </c>
    </row>
    <row r="42" spans="1:14" s="33" customFormat="1" ht="25.5" customHeight="1" x14ac:dyDescent="0.35">
      <c r="A42" s="56">
        <v>124</v>
      </c>
      <c r="B42" s="57" t="s">
        <v>20</v>
      </c>
      <c r="C42" s="57" t="s">
        <v>56</v>
      </c>
      <c r="D42" s="91">
        <f>+'[3]ABRIL 30 DE 2013'!E49</f>
        <v>60</v>
      </c>
      <c r="E42" s="59">
        <f t="shared" si="10"/>
        <v>120</v>
      </c>
      <c r="F42" s="60">
        <f t="shared" si="8"/>
        <v>1</v>
      </c>
      <c r="G42" s="91">
        <f>+'[3]ABRIL 30 DE 2013'!H49</f>
        <v>120</v>
      </c>
      <c r="H42" s="91">
        <f>+'[3]ABRIL 30 DE 2013'!I49</f>
        <v>0</v>
      </c>
      <c r="I42" s="91">
        <f>+'[3]ABRIL 30 DE 2013'!J49</f>
        <v>31</v>
      </c>
      <c r="J42" s="91">
        <f>+'[3]ABRIL 30 DE 2013'!K49</f>
        <v>0</v>
      </c>
      <c r="K42" s="91">
        <f>+'[3]ABRIL 30 DE 2013'!L49</f>
        <v>31</v>
      </c>
      <c r="L42" s="91">
        <f>+'[3]ABRIL 30 DE 2013'!M49</f>
        <v>89</v>
      </c>
      <c r="M42" s="91">
        <f>+'[3]ABRIL 30 DE 2013'!N49</f>
        <v>0</v>
      </c>
      <c r="N42" s="92">
        <f>+'[3]ABRIL 30 DE 2013'!O49</f>
        <v>89</v>
      </c>
    </row>
    <row r="43" spans="1:14" s="33" customFormat="1" ht="25.5" customHeight="1" x14ac:dyDescent="0.35">
      <c r="A43" s="56">
        <v>126</v>
      </c>
      <c r="B43" s="57" t="s">
        <v>20</v>
      </c>
      <c r="C43" s="57" t="s">
        <v>57</v>
      </c>
      <c r="D43" s="93">
        <f>+'[3]ABRIL 30 DE 2013'!E51</f>
        <v>117</v>
      </c>
      <c r="E43" s="59">
        <f t="shared" si="10"/>
        <v>166</v>
      </c>
      <c r="F43" s="60">
        <f t="shared" si="8"/>
        <v>0.41880341880341887</v>
      </c>
      <c r="G43" s="91">
        <f>+'[3]ABRIL 30 DE 2013'!H51</f>
        <v>166</v>
      </c>
      <c r="H43" s="91">
        <f>+'[3]ABRIL 30 DE 2013'!I51</f>
        <v>0</v>
      </c>
      <c r="I43" s="91">
        <f>+'[3]ABRIL 30 DE 2013'!J51</f>
        <v>60</v>
      </c>
      <c r="J43" s="91">
        <f>+'[3]ABRIL 30 DE 2013'!K51</f>
        <v>0</v>
      </c>
      <c r="K43" s="91">
        <f>+'[3]ABRIL 30 DE 2013'!L51</f>
        <v>60</v>
      </c>
      <c r="L43" s="91">
        <f>+'[3]ABRIL 30 DE 2013'!M51</f>
        <v>106</v>
      </c>
      <c r="M43" s="91">
        <f>+'[3]ABRIL 30 DE 2013'!N51</f>
        <v>0</v>
      </c>
      <c r="N43" s="92">
        <f>+'[3]ABRIL 30 DE 2013'!O51</f>
        <v>106</v>
      </c>
    </row>
    <row r="44" spans="1:14" s="33" customFormat="1" ht="25.5" customHeight="1" x14ac:dyDescent="0.35">
      <c r="A44" s="56">
        <v>127</v>
      </c>
      <c r="B44" s="57" t="s">
        <v>20</v>
      </c>
      <c r="C44" s="57" t="s">
        <v>58</v>
      </c>
      <c r="D44" s="91">
        <f>+'[3]ABRIL 30 DE 2013'!E53</f>
        <v>70</v>
      </c>
      <c r="E44" s="59">
        <f t="shared" si="10"/>
        <v>141</v>
      </c>
      <c r="F44" s="60">
        <f t="shared" si="8"/>
        <v>1.0142857142857142</v>
      </c>
      <c r="G44" s="91">
        <f>+'[3]ABRIL 30 DE 2013'!H53</f>
        <v>141</v>
      </c>
      <c r="H44" s="91">
        <f>+'[3]ABRIL 30 DE 2013'!I53</f>
        <v>0</v>
      </c>
      <c r="I44" s="91">
        <f>+'[3]ABRIL 30 DE 2013'!J53</f>
        <v>41</v>
      </c>
      <c r="J44" s="91">
        <f>+'[3]ABRIL 30 DE 2013'!K53</f>
        <v>0</v>
      </c>
      <c r="K44" s="91">
        <f>+'[3]ABRIL 30 DE 2013'!L53</f>
        <v>41</v>
      </c>
      <c r="L44" s="91">
        <f>+'[3]ABRIL 30 DE 2013'!M53</f>
        <v>100</v>
      </c>
      <c r="M44" s="91">
        <f>+'[3]ABRIL 30 DE 2013'!N53</f>
        <v>0</v>
      </c>
      <c r="N44" s="92">
        <f>+'[3]ABRIL 30 DE 2013'!O53</f>
        <v>100</v>
      </c>
    </row>
    <row r="45" spans="1:14" s="33" customFormat="1" ht="25.5" customHeight="1" x14ac:dyDescent="0.35">
      <c r="A45" s="56">
        <v>128</v>
      </c>
      <c r="B45" s="57" t="s">
        <v>20</v>
      </c>
      <c r="C45" s="57" t="s">
        <v>59</v>
      </c>
      <c r="D45" s="91">
        <f>+'[3]ABRIL 30 DE 2013'!E55</f>
        <v>152</v>
      </c>
      <c r="E45" s="59">
        <f t="shared" si="10"/>
        <v>322</v>
      </c>
      <c r="F45" s="60">
        <f t="shared" si="8"/>
        <v>1.1184210526315788</v>
      </c>
      <c r="G45" s="91">
        <f>+'[3]ABRIL 30 DE 2013'!H55</f>
        <v>322</v>
      </c>
      <c r="H45" s="91">
        <f>+'[3]ABRIL 30 DE 2013'!I55</f>
        <v>0</v>
      </c>
      <c r="I45" s="91">
        <f>+'[3]ABRIL 30 DE 2013'!J55</f>
        <v>149</v>
      </c>
      <c r="J45" s="91">
        <f>+'[3]ABRIL 30 DE 2013'!K55</f>
        <v>0</v>
      </c>
      <c r="K45" s="91">
        <f>+'[3]ABRIL 30 DE 2013'!L55</f>
        <v>149</v>
      </c>
      <c r="L45" s="91">
        <f>+'[3]ABRIL 30 DE 2013'!M55</f>
        <v>173</v>
      </c>
      <c r="M45" s="91">
        <f>+'[3]ABRIL 30 DE 2013'!N55</f>
        <v>0</v>
      </c>
      <c r="N45" s="92">
        <f>+'[3]ABRIL 30 DE 2013'!O55</f>
        <v>173</v>
      </c>
    </row>
    <row r="46" spans="1:14" s="33" customFormat="1" ht="25.5" customHeight="1" thickBot="1" x14ac:dyDescent="0.4">
      <c r="A46" s="25"/>
      <c r="B46" s="26"/>
      <c r="C46" s="26"/>
      <c r="D46" s="26"/>
      <c r="E46" s="26"/>
      <c r="F46" s="94"/>
      <c r="G46" s="95"/>
      <c r="H46" s="26"/>
      <c r="I46" s="26"/>
      <c r="J46" s="26"/>
      <c r="K46" s="26"/>
      <c r="L46" s="26"/>
      <c r="M46" s="26"/>
      <c r="N46" s="96"/>
    </row>
    <row r="47" spans="1:14" s="39" customFormat="1" ht="25.5" customHeight="1" thickBot="1" x14ac:dyDescent="0.4">
      <c r="A47" s="97"/>
      <c r="B47" s="331" t="s">
        <v>60</v>
      </c>
      <c r="C47" s="331"/>
      <c r="D47" s="36">
        <f>SUM(D48:D51)</f>
        <v>2244</v>
      </c>
      <c r="E47" s="36">
        <f>SUM(E48:E51)</f>
        <v>3272</v>
      </c>
      <c r="F47" s="37">
        <f>+E47/D47-1</f>
        <v>0.45811051693404625</v>
      </c>
      <c r="G47" s="36">
        <f t="shared" ref="G47:N47" si="11">SUM(G48:G51)</f>
        <v>3018</v>
      </c>
      <c r="H47" s="36">
        <f t="shared" si="11"/>
        <v>254</v>
      </c>
      <c r="I47" s="36">
        <f t="shared" si="11"/>
        <v>901</v>
      </c>
      <c r="J47" s="36">
        <f t="shared" si="11"/>
        <v>108</v>
      </c>
      <c r="K47" s="36">
        <f t="shared" si="11"/>
        <v>1009</v>
      </c>
      <c r="L47" s="36">
        <f t="shared" si="11"/>
        <v>2117</v>
      </c>
      <c r="M47" s="36">
        <f t="shared" si="11"/>
        <v>146</v>
      </c>
      <c r="N47" s="38">
        <f t="shared" si="11"/>
        <v>2263</v>
      </c>
    </row>
    <row r="48" spans="1:14" s="33" customFormat="1" ht="25.5" customHeight="1" x14ac:dyDescent="0.35">
      <c r="A48" s="51">
        <v>140</v>
      </c>
      <c r="B48" s="41" t="s">
        <v>20</v>
      </c>
      <c r="C48" s="41" t="s">
        <v>61</v>
      </c>
      <c r="D48" s="42">
        <f>+'[3]ABRIL 30 DE 2013'!E65</f>
        <v>276</v>
      </c>
      <c r="E48" s="53">
        <f>+G48+H48</f>
        <v>374</v>
      </c>
      <c r="F48" s="43">
        <f>+E48/D48-1</f>
        <v>0.35507246376811596</v>
      </c>
      <c r="G48" s="54">
        <f>+'[3]ABRIL 30 DE 2013'!H65</f>
        <v>341</v>
      </c>
      <c r="H48" s="54">
        <f>+'[3]ABRIL 30 DE 2013'!I65</f>
        <v>33</v>
      </c>
      <c r="I48" s="54">
        <f>+'[3]ABRIL 30 DE 2013'!J65</f>
        <v>73</v>
      </c>
      <c r="J48" s="54">
        <f>+'[3]ABRIL 30 DE 2013'!K65</f>
        <v>10</v>
      </c>
      <c r="K48" s="54">
        <f>+'[3]ABRIL 30 DE 2013'!L65</f>
        <v>83</v>
      </c>
      <c r="L48" s="54">
        <f>+'[3]ABRIL 30 DE 2013'!M65</f>
        <v>268</v>
      </c>
      <c r="M48" s="54">
        <f>+'[3]ABRIL 30 DE 2013'!N65</f>
        <v>23</v>
      </c>
      <c r="N48" s="55">
        <f>+'[3]ABRIL 30 DE 2013'!O65</f>
        <v>291</v>
      </c>
    </row>
    <row r="49" spans="1:14" s="33" customFormat="1" ht="25.5" customHeight="1" x14ac:dyDescent="0.35">
      <c r="A49" s="56">
        <v>141</v>
      </c>
      <c r="B49" s="57" t="s">
        <v>20</v>
      </c>
      <c r="C49" s="57" t="s">
        <v>62</v>
      </c>
      <c r="D49" s="58">
        <f>+'[3]ABRIL 30 DE 2013'!E67</f>
        <v>300</v>
      </c>
      <c r="E49" s="59">
        <f>+G49+H49</f>
        <v>335</v>
      </c>
      <c r="F49" s="60">
        <f>+E49/D49-1</f>
        <v>0.1166666666666667</v>
      </c>
      <c r="G49" s="61">
        <f>+'[3]ABRIL 30 DE 2013'!H67</f>
        <v>321</v>
      </c>
      <c r="H49" s="61">
        <f>+'[3]ABRIL 30 DE 2013'!I67</f>
        <v>14</v>
      </c>
      <c r="I49" s="61">
        <f>+'[3]ABRIL 30 DE 2013'!J67</f>
        <v>54</v>
      </c>
      <c r="J49" s="61">
        <f>+'[3]ABRIL 30 DE 2013'!K67</f>
        <v>1</v>
      </c>
      <c r="K49" s="61">
        <f>+'[3]ABRIL 30 DE 2013'!L67</f>
        <v>55</v>
      </c>
      <c r="L49" s="61">
        <f>+'[3]ABRIL 30 DE 2013'!M67</f>
        <v>267</v>
      </c>
      <c r="M49" s="61">
        <f>+'[3]ABRIL 30 DE 2013'!N67</f>
        <v>13</v>
      </c>
      <c r="N49" s="62">
        <f>+'[3]ABRIL 30 DE 2013'!O67</f>
        <v>280</v>
      </c>
    </row>
    <row r="50" spans="1:14" s="33" customFormat="1" ht="25.5" customHeight="1" x14ac:dyDescent="0.35">
      <c r="A50" s="56">
        <v>139</v>
      </c>
      <c r="B50" s="57" t="s">
        <v>20</v>
      </c>
      <c r="C50" s="57" t="s">
        <v>63</v>
      </c>
      <c r="D50" s="58">
        <f>+'[3]ABRIL 30 DE 2013'!E63</f>
        <v>978</v>
      </c>
      <c r="E50" s="59">
        <f>+G50+H50</f>
        <v>1830</v>
      </c>
      <c r="F50" s="60">
        <f>+E50/D50-1</f>
        <v>0.87116564417177922</v>
      </c>
      <c r="G50" s="61">
        <f>+'[3]ABRIL 30 DE 2013'!H63</f>
        <v>1662</v>
      </c>
      <c r="H50" s="61">
        <f>+'[3]ABRIL 30 DE 2013'!I63</f>
        <v>168</v>
      </c>
      <c r="I50" s="61">
        <f>+'[3]ABRIL 30 DE 2013'!J63</f>
        <v>627</v>
      </c>
      <c r="J50" s="61">
        <f>+'[3]ABRIL 30 DE 2013'!K63</f>
        <v>82</v>
      </c>
      <c r="K50" s="61">
        <f>+'[3]ABRIL 30 DE 2013'!L63</f>
        <v>709</v>
      </c>
      <c r="L50" s="61">
        <f>+'[3]ABRIL 30 DE 2013'!M63</f>
        <v>1035</v>
      </c>
      <c r="M50" s="61">
        <f>+'[3]ABRIL 30 DE 2013'!N63</f>
        <v>86</v>
      </c>
      <c r="N50" s="62">
        <f>+'[3]ABRIL 30 DE 2013'!O63</f>
        <v>1121</v>
      </c>
    </row>
    <row r="51" spans="1:14" s="33" customFormat="1" ht="25.5" customHeight="1" x14ac:dyDescent="0.35">
      <c r="A51" s="56">
        <v>142</v>
      </c>
      <c r="B51" s="57" t="s">
        <v>20</v>
      </c>
      <c r="C51" s="57" t="s">
        <v>64</v>
      </c>
      <c r="D51" s="58">
        <f>+'[3]ABRIL 30 DE 2013'!E69</f>
        <v>690</v>
      </c>
      <c r="E51" s="59">
        <f>+G51+H51</f>
        <v>733</v>
      </c>
      <c r="F51" s="60">
        <f>+E51/D51-1</f>
        <v>6.2318840579710155E-2</v>
      </c>
      <c r="G51" s="61">
        <f>+'[3]ABRIL 30 DE 2013'!H69</f>
        <v>694</v>
      </c>
      <c r="H51" s="61">
        <f>+'[3]ABRIL 30 DE 2013'!I69</f>
        <v>39</v>
      </c>
      <c r="I51" s="61">
        <f>+'[3]ABRIL 30 DE 2013'!J69</f>
        <v>147</v>
      </c>
      <c r="J51" s="61">
        <f>+'[3]ABRIL 30 DE 2013'!K69</f>
        <v>15</v>
      </c>
      <c r="K51" s="61">
        <f>+'[3]ABRIL 30 DE 2013'!L69</f>
        <v>162</v>
      </c>
      <c r="L51" s="61">
        <f>+'[3]ABRIL 30 DE 2013'!M69</f>
        <v>547</v>
      </c>
      <c r="M51" s="61">
        <f>+'[3]ABRIL 30 DE 2013'!N69</f>
        <v>24</v>
      </c>
      <c r="N51" s="62">
        <f>+'[3]ABRIL 30 DE 2013'!O69</f>
        <v>571</v>
      </c>
    </row>
    <row r="52" spans="1:14" s="33" customFormat="1" ht="25.5" customHeight="1" thickBot="1" x14ac:dyDescent="0.4">
      <c r="A52" s="75"/>
      <c r="B52" s="46"/>
      <c r="C52" s="46"/>
      <c r="D52" s="98"/>
      <c r="E52" s="98"/>
      <c r="F52" s="65"/>
      <c r="G52" s="47"/>
      <c r="H52" s="46"/>
      <c r="I52" s="46"/>
      <c r="J52" s="46"/>
      <c r="K52" s="46"/>
      <c r="L52" s="46"/>
      <c r="M52" s="46"/>
      <c r="N52" s="76"/>
    </row>
    <row r="53" spans="1:14" s="39" customFormat="1" ht="25.5" customHeight="1" thickBot="1" x14ac:dyDescent="0.4">
      <c r="A53" s="97"/>
      <c r="B53" s="331" t="s">
        <v>65</v>
      </c>
      <c r="C53" s="331"/>
      <c r="D53" s="36">
        <f>SUM(D54:D57)</f>
        <v>4748</v>
      </c>
      <c r="E53" s="36">
        <f>SUM(E54:E57)</f>
        <v>5483</v>
      </c>
      <c r="F53" s="37">
        <f>+E53/D53-1</f>
        <v>0.15480202190395964</v>
      </c>
      <c r="G53" s="36">
        <f t="shared" ref="G53:N53" si="12">SUM(G54:G57)</f>
        <v>5330</v>
      </c>
      <c r="H53" s="36">
        <f t="shared" si="12"/>
        <v>153</v>
      </c>
      <c r="I53" s="36">
        <f t="shared" si="12"/>
        <v>964</v>
      </c>
      <c r="J53" s="36">
        <f t="shared" si="12"/>
        <v>86</v>
      </c>
      <c r="K53" s="36">
        <f t="shared" si="12"/>
        <v>1050</v>
      </c>
      <c r="L53" s="36">
        <f t="shared" si="12"/>
        <v>4366</v>
      </c>
      <c r="M53" s="36">
        <f t="shared" si="12"/>
        <v>67</v>
      </c>
      <c r="N53" s="38">
        <f t="shared" si="12"/>
        <v>4433</v>
      </c>
    </row>
    <row r="54" spans="1:14" s="33" customFormat="1" ht="25.5" customHeight="1" x14ac:dyDescent="0.35">
      <c r="A54" s="51">
        <v>130</v>
      </c>
      <c r="B54" s="41" t="s">
        <v>66</v>
      </c>
      <c r="C54" s="41" t="s">
        <v>67</v>
      </c>
      <c r="D54" s="42">
        <f>+'[3]ABRIL 30 DE 2013'!E71</f>
        <v>1239</v>
      </c>
      <c r="E54" s="53">
        <f>+G54+H54</f>
        <v>1161</v>
      </c>
      <c r="F54" s="43">
        <f>+E54/D54-1</f>
        <v>-6.2953995157384979E-2</v>
      </c>
      <c r="G54" s="54">
        <f>+'[3]ABRIL 30 DE 2013'!H71</f>
        <v>1161</v>
      </c>
      <c r="H54" s="54">
        <f>+'[3]ABRIL 30 DE 2013'!I71</f>
        <v>0</v>
      </c>
      <c r="I54" s="54">
        <f>+'[3]ABRIL 30 DE 2013'!J71</f>
        <v>10</v>
      </c>
      <c r="J54" s="54">
        <f>+'[3]ABRIL 30 DE 2013'!K71</f>
        <v>0</v>
      </c>
      <c r="K54" s="54">
        <f>+'[3]ABRIL 30 DE 2013'!L71</f>
        <v>10</v>
      </c>
      <c r="L54" s="54">
        <f>+'[3]ABRIL 30 DE 2013'!M71</f>
        <v>1151</v>
      </c>
      <c r="M54" s="54">
        <f>+'[3]ABRIL 30 DE 2013'!N71</f>
        <v>0</v>
      </c>
      <c r="N54" s="55">
        <f>+'[3]ABRIL 30 DE 2013'!O71</f>
        <v>1151</v>
      </c>
    </row>
    <row r="55" spans="1:14" s="33" customFormat="1" ht="25.5" customHeight="1" x14ac:dyDescent="0.35">
      <c r="A55" s="56">
        <v>148</v>
      </c>
      <c r="B55" s="57" t="s">
        <v>20</v>
      </c>
      <c r="C55" s="57" t="s">
        <v>67</v>
      </c>
      <c r="D55" s="58">
        <f>+'[3]ABRIL 30 DE 2013'!E77</f>
        <v>2376</v>
      </c>
      <c r="E55" s="59">
        <f>+G55+H55</f>
        <v>2447</v>
      </c>
      <c r="F55" s="60">
        <f>+E55/D55-1</f>
        <v>2.9882154882154843E-2</v>
      </c>
      <c r="G55" s="61">
        <f>+'[3]ABRIL 30 DE 2013'!H77</f>
        <v>2447</v>
      </c>
      <c r="H55" s="61">
        <f>+'[3]ABRIL 30 DE 2013'!I77</f>
        <v>0</v>
      </c>
      <c r="I55" s="61">
        <f>+'[3]ABRIL 30 DE 2013'!J77</f>
        <v>121</v>
      </c>
      <c r="J55" s="61">
        <f>+'[3]ABRIL 30 DE 2013'!K77</f>
        <v>0</v>
      </c>
      <c r="K55" s="61">
        <f>+'[3]ABRIL 30 DE 2013'!L77</f>
        <v>121</v>
      </c>
      <c r="L55" s="61">
        <f>+'[3]ABRIL 30 DE 2013'!M77</f>
        <v>2326</v>
      </c>
      <c r="M55" s="61">
        <f>+'[3]ABRIL 30 DE 2013'!N77</f>
        <v>0</v>
      </c>
      <c r="N55" s="62">
        <f>+'[3]ABRIL 30 DE 2013'!O77</f>
        <v>2326</v>
      </c>
    </row>
    <row r="56" spans="1:14" s="33" customFormat="1" ht="25.5" customHeight="1" x14ac:dyDescent="0.35">
      <c r="A56" s="56">
        <v>133</v>
      </c>
      <c r="B56" s="57" t="s">
        <v>20</v>
      </c>
      <c r="C56" s="57" t="s">
        <v>68</v>
      </c>
      <c r="D56" s="58">
        <f>+'[3]ABRIL 30 DE 2013'!E75</f>
        <v>130</v>
      </c>
      <c r="E56" s="59">
        <f>+G56+H56</f>
        <v>219</v>
      </c>
      <c r="F56" s="60">
        <f>+E56/D56-1</f>
        <v>0.68461538461538463</v>
      </c>
      <c r="G56" s="61">
        <f>+'[3]ABRIL 30 DE 2013'!H75</f>
        <v>219</v>
      </c>
      <c r="H56" s="61">
        <f>+'[3]ABRIL 30 DE 2013'!I75</f>
        <v>0</v>
      </c>
      <c r="I56" s="61">
        <f>+'[3]ABRIL 30 DE 2013'!J75</f>
        <v>121</v>
      </c>
      <c r="J56" s="61">
        <f>+'[3]ABRIL 30 DE 2013'!K75</f>
        <v>0</v>
      </c>
      <c r="K56" s="61">
        <f>+'[3]ABRIL 30 DE 2013'!L75</f>
        <v>121</v>
      </c>
      <c r="L56" s="61">
        <f>+'[3]ABRIL 30 DE 2013'!M75</f>
        <v>98</v>
      </c>
      <c r="M56" s="61">
        <f>+'[3]ABRIL 30 DE 2013'!N75</f>
        <v>0</v>
      </c>
      <c r="N56" s="62">
        <f>+'[3]ABRIL 30 DE 2013'!O75</f>
        <v>98</v>
      </c>
    </row>
    <row r="57" spans="1:14" s="33" customFormat="1" ht="25.5" customHeight="1" x14ac:dyDescent="0.35">
      <c r="A57" s="56">
        <v>131</v>
      </c>
      <c r="B57" s="57" t="s">
        <v>69</v>
      </c>
      <c r="C57" s="57" t="s">
        <v>70</v>
      </c>
      <c r="D57" s="58">
        <f>+'[3]ABRIL 30 DE 2013'!E73</f>
        <v>1003</v>
      </c>
      <c r="E57" s="59">
        <f>+G57+H57</f>
        <v>1656</v>
      </c>
      <c r="F57" s="60">
        <f>+E57/D57-1</f>
        <v>0.6510468594217349</v>
      </c>
      <c r="G57" s="61">
        <f>+'[3]ABRIL 30 DE 2013'!H73</f>
        <v>1503</v>
      </c>
      <c r="H57" s="61">
        <f>+'[3]ABRIL 30 DE 2013'!I73</f>
        <v>153</v>
      </c>
      <c r="I57" s="61">
        <f>+'[3]ABRIL 30 DE 2013'!J73</f>
        <v>712</v>
      </c>
      <c r="J57" s="61">
        <f>+'[3]ABRIL 30 DE 2013'!K73</f>
        <v>86</v>
      </c>
      <c r="K57" s="61">
        <f>+'[3]ABRIL 30 DE 2013'!L73</f>
        <v>798</v>
      </c>
      <c r="L57" s="61">
        <f>+'[3]ABRIL 30 DE 2013'!M73</f>
        <v>791</v>
      </c>
      <c r="M57" s="61">
        <f>+'[3]ABRIL 30 DE 2013'!N73</f>
        <v>67</v>
      </c>
      <c r="N57" s="62">
        <f>+'[3]ABRIL 30 DE 2013'!O73</f>
        <v>858</v>
      </c>
    </row>
    <row r="58" spans="1:14" s="33" customFormat="1" ht="25.5" customHeight="1" thickBot="1" x14ac:dyDescent="0.4">
      <c r="A58" s="75"/>
      <c r="B58" s="46"/>
      <c r="C58" s="46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76"/>
    </row>
    <row r="59" spans="1:14" s="39" customFormat="1" ht="25.5" customHeight="1" thickBot="1" x14ac:dyDescent="0.4">
      <c r="A59" s="97"/>
      <c r="B59" s="331" t="s">
        <v>71</v>
      </c>
      <c r="C59" s="331"/>
      <c r="D59" s="36">
        <f>SUM(D60:D64)</f>
        <v>790</v>
      </c>
      <c r="E59" s="36">
        <f>SUM(E60:E64)</f>
        <v>756</v>
      </c>
      <c r="F59" s="37">
        <f t="shared" ref="F59:F64" si="13">+E59/D59-1</f>
        <v>-4.3037974683544311E-2</v>
      </c>
      <c r="G59" s="36">
        <f t="shared" ref="G59:N59" si="14">SUM(G60:G64)</f>
        <v>755</v>
      </c>
      <c r="H59" s="36">
        <f t="shared" si="14"/>
        <v>1</v>
      </c>
      <c r="I59" s="36">
        <f t="shared" si="14"/>
        <v>208</v>
      </c>
      <c r="J59" s="36">
        <f t="shared" si="14"/>
        <v>0</v>
      </c>
      <c r="K59" s="36">
        <f t="shared" si="14"/>
        <v>208</v>
      </c>
      <c r="L59" s="36">
        <f t="shared" si="14"/>
        <v>547</v>
      </c>
      <c r="M59" s="36">
        <f t="shared" si="14"/>
        <v>1</v>
      </c>
      <c r="N59" s="38">
        <f t="shared" si="14"/>
        <v>548</v>
      </c>
    </row>
    <row r="60" spans="1:14" s="33" customFormat="1" ht="25.5" customHeight="1" x14ac:dyDescent="0.35">
      <c r="A60" s="51">
        <v>144</v>
      </c>
      <c r="B60" s="41" t="s">
        <v>20</v>
      </c>
      <c r="C60" s="41" t="s">
        <v>72</v>
      </c>
      <c r="D60" s="42">
        <f>+'[3]ABRIL 30 DE 2013'!E81</f>
        <v>168</v>
      </c>
      <c r="E60" s="53">
        <f>+G60+H60</f>
        <v>180</v>
      </c>
      <c r="F60" s="43">
        <f t="shared" si="13"/>
        <v>7.1428571428571397E-2</v>
      </c>
      <c r="G60" s="54">
        <f>+'[3]ABRIL 30 DE 2013'!H81</f>
        <v>180</v>
      </c>
      <c r="H60" s="54">
        <f>+'[3]ABRIL 30 DE 2013'!I81</f>
        <v>0</v>
      </c>
      <c r="I60" s="54">
        <f>+'[3]ABRIL 30 DE 2013'!J81</f>
        <v>49</v>
      </c>
      <c r="J60" s="54">
        <f>+'[3]ABRIL 30 DE 2013'!K81</f>
        <v>0</v>
      </c>
      <c r="K60" s="54">
        <f>+'[3]ABRIL 30 DE 2013'!L81</f>
        <v>49</v>
      </c>
      <c r="L60" s="54">
        <f>+'[3]ABRIL 30 DE 2013'!M81</f>
        <v>131</v>
      </c>
      <c r="M60" s="54">
        <f>+'[3]ABRIL 30 DE 2013'!N81</f>
        <v>0</v>
      </c>
      <c r="N60" s="55">
        <f>+'[3]ABRIL 30 DE 2013'!O81</f>
        <v>131</v>
      </c>
    </row>
    <row r="61" spans="1:14" s="33" customFormat="1" ht="25.5" customHeight="1" x14ac:dyDescent="0.35">
      <c r="A61" s="56">
        <v>145</v>
      </c>
      <c r="B61" s="57" t="s">
        <v>73</v>
      </c>
      <c r="C61" s="57" t="s">
        <v>74</v>
      </c>
      <c r="D61" s="58">
        <f>+'[3]ABRIL 30 DE 2013'!E83</f>
        <v>385</v>
      </c>
      <c r="E61" s="59">
        <f>+G61+H61</f>
        <v>250</v>
      </c>
      <c r="F61" s="60">
        <f t="shared" si="13"/>
        <v>-0.35064935064935066</v>
      </c>
      <c r="G61" s="61">
        <f>+'[3]ABRIL 30 DE 2013'!H83</f>
        <v>250</v>
      </c>
      <c r="H61" s="61">
        <f>+'[3]ABRIL 30 DE 2013'!I83</f>
        <v>0</v>
      </c>
      <c r="I61" s="61">
        <f>+'[3]ABRIL 30 DE 2013'!J83</f>
        <v>15</v>
      </c>
      <c r="J61" s="61">
        <f>+'[3]ABRIL 30 DE 2013'!K83</f>
        <v>0</v>
      </c>
      <c r="K61" s="61">
        <f>+'[3]ABRIL 30 DE 2013'!L83</f>
        <v>15</v>
      </c>
      <c r="L61" s="61">
        <f>+'[3]ABRIL 30 DE 2013'!M83</f>
        <v>235</v>
      </c>
      <c r="M61" s="61">
        <f>+'[3]ABRIL 30 DE 2013'!N83</f>
        <v>0</v>
      </c>
      <c r="N61" s="62">
        <f>+'[3]ABRIL 30 DE 2013'!O83</f>
        <v>235</v>
      </c>
    </row>
    <row r="62" spans="1:14" s="33" customFormat="1" ht="25.5" customHeight="1" x14ac:dyDescent="0.35">
      <c r="A62" s="69">
        <v>158</v>
      </c>
      <c r="B62" s="57" t="s">
        <v>75</v>
      </c>
      <c r="C62" s="57" t="s">
        <v>76</v>
      </c>
      <c r="D62" s="58">
        <f>+'[3]ABRIL 30 DE 2013'!E87</f>
        <v>100</v>
      </c>
      <c r="E62" s="59">
        <f>+G62+H62</f>
        <v>138</v>
      </c>
      <c r="F62" s="60">
        <f t="shared" si="13"/>
        <v>0.37999999999999989</v>
      </c>
      <c r="G62" s="61">
        <f>+'[3]ABRIL 30 DE 2013'!H87</f>
        <v>137</v>
      </c>
      <c r="H62" s="61">
        <f>+'[3]ABRIL 30 DE 2013'!I87</f>
        <v>1</v>
      </c>
      <c r="I62" s="61">
        <f>+'[3]ABRIL 30 DE 2013'!J87</f>
        <v>70</v>
      </c>
      <c r="J62" s="61">
        <f>+'[3]ABRIL 30 DE 2013'!K87</f>
        <v>0</v>
      </c>
      <c r="K62" s="61">
        <f>+'[3]ABRIL 30 DE 2013'!L87</f>
        <v>70</v>
      </c>
      <c r="L62" s="61">
        <f>+'[3]ABRIL 30 DE 2013'!M87</f>
        <v>67</v>
      </c>
      <c r="M62" s="61">
        <f>+'[3]ABRIL 30 DE 2013'!N87</f>
        <v>1</v>
      </c>
      <c r="N62" s="62">
        <f>+'[3]ABRIL 30 DE 2013'!O87</f>
        <v>68</v>
      </c>
    </row>
    <row r="63" spans="1:14" s="33" customFormat="1" ht="25.5" customHeight="1" x14ac:dyDescent="0.35">
      <c r="A63" s="56">
        <v>136</v>
      </c>
      <c r="B63" s="57" t="s">
        <v>20</v>
      </c>
      <c r="C63" s="57" t="s">
        <v>77</v>
      </c>
      <c r="D63" s="58">
        <f>+'[3]ABRIL 30 DE 2013'!E79</f>
        <v>92</v>
      </c>
      <c r="E63" s="59">
        <f>+G63+H63</f>
        <v>111</v>
      </c>
      <c r="F63" s="60">
        <f t="shared" si="13"/>
        <v>0.20652173913043481</v>
      </c>
      <c r="G63" s="61">
        <f>+'[3]ABRIL 30 DE 2013'!H79</f>
        <v>111</v>
      </c>
      <c r="H63" s="61">
        <f>+'[3]ABRIL 30 DE 2013'!I79</f>
        <v>0</v>
      </c>
      <c r="I63" s="61">
        <f>+'[3]ABRIL 30 DE 2013'!J79</f>
        <v>47</v>
      </c>
      <c r="J63" s="61">
        <f>+'[3]ABRIL 30 DE 2013'!K79</f>
        <v>0</v>
      </c>
      <c r="K63" s="61">
        <f>+'[3]ABRIL 30 DE 2013'!L79</f>
        <v>47</v>
      </c>
      <c r="L63" s="61">
        <f>+'[3]ABRIL 30 DE 2013'!M79</f>
        <v>64</v>
      </c>
      <c r="M63" s="61">
        <f>+'[3]ABRIL 30 DE 2013'!N79</f>
        <v>0</v>
      </c>
      <c r="N63" s="62">
        <f>+'[3]ABRIL 30 DE 2013'!O79</f>
        <v>64</v>
      </c>
    </row>
    <row r="64" spans="1:14" s="33" customFormat="1" ht="25.5" customHeight="1" x14ac:dyDescent="0.35">
      <c r="A64" s="56">
        <v>147</v>
      </c>
      <c r="B64" s="57" t="s">
        <v>20</v>
      </c>
      <c r="C64" s="57" t="s">
        <v>78</v>
      </c>
      <c r="D64" s="58">
        <f>+'[3]ABRIL 30 DE 2013'!E85</f>
        <v>45</v>
      </c>
      <c r="E64" s="59">
        <f>+G64+H64</f>
        <v>77</v>
      </c>
      <c r="F64" s="60">
        <f t="shared" si="13"/>
        <v>0.71111111111111103</v>
      </c>
      <c r="G64" s="61">
        <f>+'[3]ABRIL 30 DE 2013'!H85</f>
        <v>77</v>
      </c>
      <c r="H64" s="61">
        <f>+'[3]ABRIL 30 DE 2013'!I85</f>
        <v>0</v>
      </c>
      <c r="I64" s="61">
        <f>+'[3]ABRIL 30 DE 2013'!J85</f>
        <v>27</v>
      </c>
      <c r="J64" s="61">
        <f>+'[3]ABRIL 30 DE 2013'!K85</f>
        <v>0</v>
      </c>
      <c r="K64" s="61">
        <f>+'[3]ABRIL 30 DE 2013'!L85</f>
        <v>27</v>
      </c>
      <c r="L64" s="61">
        <f>+'[3]ABRIL 30 DE 2013'!M85</f>
        <v>50</v>
      </c>
      <c r="M64" s="61">
        <f>+'[3]ABRIL 30 DE 2013'!N85</f>
        <v>0</v>
      </c>
      <c r="N64" s="62">
        <f>+'[3]ABRIL 30 DE 2013'!O85</f>
        <v>50</v>
      </c>
    </row>
    <row r="65" spans="1:14" s="33" customFormat="1" ht="24" thickBot="1" x14ac:dyDescent="0.4">
      <c r="A65" s="75"/>
      <c r="B65" s="98"/>
      <c r="C65" s="46"/>
      <c r="D65" s="47"/>
      <c r="E65" s="46"/>
      <c r="F65" s="48"/>
      <c r="G65" s="47"/>
      <c r="H65" s="46"/>
      <c r="I65" s="47"/>
      <c r="J65" s="47"/>
      <c r="K65" s="47"/>
      <c r="L65" s="47"/>
      <c r="M65" s="47"/>
      <c r="N65" s="76"/>
    </row>
    <row r="66" spans="1:14" s="39" customFormat="1" ht="25.5" customHeight="1" thickBot="1" x14ac:dyDescent="0.4">
      <c r="A66" s="97"/>
      <c r="B66" s="333" t="s">
        <v>79</v>
      </c>
      <c r="C66" s="333"/>
      <c r="D66" s="36">
        <f>+D67+D68</f>
        <v>988</v>
      </c>
      <c r="E66" s="36">
        <f>+E67+E68</f>
        <v>1081</v>
      </c>
      <c r="F66" s="37">
        <f>+E66/D66-1</f>
        <v>9.4129554655870473E-2</v>
      </c>
      <c r="G66" s="36">
        <f t="shared" ref="G66:N66" si="15">+G67+G68</f>
        <v>1045</v>
      </c>
      <c r="H66" s="36">
        <f t="shared" si="15"/>
        <v>36</v>
      </c>
      <c r="I66" s="36">
        <f t="shared" si="15"/>
        <v>203</v>
      </c>
      <c r="J66" s="36">
        <f t="shared" si="15"/>
        <v>16</v>
      </c>
      <c r="K66" s="36">
        <f t="shared" si="15"/>
        <v>219</v>
      </c>
      <c r="L66" s="36">
        <f t="shared" si="15"/>
        <v>842</v>
      </c>
      <c r="M66" s="36">
        <f t="shared" si="15"/>
        <v>20</v>
      </c>
      <c r="N66" s="38">
        <f t="shared" si="15"/>
        <v>862</v>
      </c>
    </row>
    <row r="67" spans="1:14" s="100" customFormat="1" ht="36" customHeight="1" x14ac:dyDescent="0.35">
      <c r="A67" s="51">
        <v>152</v>
      </c>
      <c r="B67" s="41" t="s">
        <v>20</v>
      </c>
      <c r="C67" s="41" t="s">
        <v>80</v>
      </c>
      <c r="D67" s="42">
        <f>+'[3]ABRIL 30 DE 2013'!E31</f>
        <v>120</v>
      </c>
      <c r="E67" s="53">
        <f>+G67+H67</f>
        <v>120</v>
      </c>
      <c r="F67" s="43">
        <f>+E67/D67-1</f>
        <v>0</v>
      </c>
      <c r="G67" s="54">
        <f>+'[3]ABRIL 30 DE 2013'!H31</f>
        <v>120</v>
      </c>
      <c r="H67" s="54">
        <f>+'[3]ABRIL 30 DE 2013'!I31</f>
        <v>0</v>
      </c>
      <c r="I67" s="54">
        <f>+'[3]ABRIL 30 DE 2013'!J31</f>
        <v>15</v>
      </c>
      <c r="J67" s="54">
        <f>+'[3]ABRIL 30 DE 2013'!K31</f>
        <v>0</v>
      </c>
      <c r="K67" s="54">
        <f>+'[3]ABRIL 30 DE 2013'!L31</f>
        <v>15</v>
      </c>
      <c r="L67" s="54">
        <f>+'[3]ABRIL 30 DE 2013'!M31</f>
        <v>105</v>
      </c>
      <c r="M67" s="54">
        <f>+'[3]ABRIL 30 DE 2013'!N31</f>
        <v>0</v>
      </c>
      <c r="N67" s="55">
        <f>+'[3]ABRIL 30 DE 2013'!O31</f>
        <v>105</v>
      </c>
    </row>
    <row r="68" spans="1:14" s="108" customFormat="1" ht="36" customHeight="1" thickBot="1" x14ac:dyDescent="0.4">
      <c r="A68" s="101">
        <v>153</v>
      </c>
      <c r="B68" s="102" t="s">
        <v>81</v>
      </c>
      <c r="C68" s="102" t="s">
        <v>82</v>
      </c>
      <c r="D68" s="103">
        <f>+'[3]ABRIL 30 DE 2013'!E33</f>
        <v>868</v>
      </c>
      <c r="E68" s="104">
        <f>+G68+H68</f>
        <v>961</v>
      </c>
      <c r="F68" s="105">
        <f>+E68/D68-1</f>
        <v>0.10714285714285721</v>
      </c>
      <c r="G68" s="106">
        <f>+'[3]ABRIL 30 DE 2013'!H33</f>
        <v>925</v>
      </c>
      <c r="H68" s="106">
        <f>+'[3]ABRIL 30 DE 2013'!I33</f>
        <v>36</v>
      </c>
      <c r="I68" s="106">
        <f>+'[3]ABRIL 30 DE 2013'!J33</f>
        <v>188</v>
      </c>
      <c r="J68" s="106">
        <f>+'[3]ABRIL 30 DE 2013'!K33</f>
        <v>16</v>
      </c>
      <c r="K68" s="106">
        <f>+'[3]ABRIL 30 DE 2013'!L33</f>
        <v>204</v>
      </c>
      <c r="L68" s="106">
        <f>+'[3]ABRIL 30 DE 2013'!M33</f>
        <v>737</v>
      </c>
      <c r="M68" s="106">
        <f>+'[3]ABRIL 30 DE 2013'!N33</f>
        <v>20</v>
      </c>
      <c r="N68" s="107">
        <f>+'[3]ABRIL 30 DE 2013'!O33</f>
        <v>757</v>
      </c>
    </row>
    <row r="69" spans="1:14" s="100" customFormat="1" ht="19.5" customHeight="1" x14ac:dyDescent="0.35">
      <c r="A69" s="109"/>
      <c r="B69" s="109"/>
      <c r="C69" s="109"/>
      <c r="D69" s="110"/>
      <c r="E69" s="110"/>
      <c r="F69" s="111"/>
      <c r="G69" s="112"/>
      <c r="H69" s="110"/>
      <c r="I69" s="110"/>
      <c r="J69" s="110"/>
      <c r="K69" s="110"/>
      <c r="L69" s="110"/>
      <c r="M69" s="110"/>
      <c r="N69" s="110"/>
    </row>
    <row r="70" spans="1:14" s="100" customFormat="1" ht="20.25" customHeight="1" x14ac:dyDescent="0.35">
      <c r="A70" s="33"/>
      <c r="B70" s="114"/>
      <c r="C70" s="115"/>
      <c r="D70" s="116"/>
      <c r="E70" s="34"/>
      <c r="F70" s="117"/>
      <c r="G70" s="34"/>
      <c r="H70" s="116"/>
      <c r="I70" s="118"/>
      <c r="J70" s="119"/>
      <c r="K70" s="116"/>
      <c r="L70" s="34"/>
      <c r="M70" s="34"/>
      <c r="N70" s="32"/>
    </row>
    <row r="71" spans="1:14" s="100" customFormat="1" ht="20.25" customHeight="1" thickBot="1" x14ac:dyDescent="0.4">
      <c r="A71" s="33"/>
      <c r="B71" s="114"/>
      <c r="C71" s="115"/>
      <c r="D71" s="116"/>
      <c r="E71" s="34"/>
      <c r="F71" s="117"/>
      <c r="G71" s="116"/>
      <c r="H71" s="34"/>
      <c r="I71" s="116"/>
      <c r="J71" s="119"/>
      <c r="K71" s="116"/>
      <c r="L71" s="116"/>
      <c r="M71" s="118"/>
      <c r="N71" s="120"/>
    </row>
    <row r="72" spans="1:14" s="124" customFormat="1" ht="36" customHeight="1" thickBot="1" x14ac:dyDescent="0.45">
      <c r="A72" s="122">
        <v>200</v>
      </c>
      <c r="B72" s="328" t="s">
        <v>83</v>
      </c>
      <c r="C72" s="328"/>
      <c r="D72" s="20">
        <f>+D74+D84+D91+D94</f>
        <v>14414</v>
      </c>
      <c r="E72" s="20">
        <f>+E74+E84+E91+E94</f>
        <v>23225</v>
      </c>
      <c r="F72" s="21">
        <f>+E72/D72-1</f>
        <v>0.61128069932010543</v>
      </c>
      <c r="G72" s="20">
        <f t="shared" ref="G72:N72" si="16">+G74+G84+G91+G94</f>
        <v>21407</v>
      </c>
      <c r="H72" s="20">
        <f t="shared" si="16"/>
        <v>1818</v>
      </c>
      <c r="I72" s="20">
        <f t="shared" si="16"/>
        <v>7010</v>
      </c>
      <c r="J72" s="20">
        <f t="shared" si="16"/>
        <v>584</v>
      </c>
      <c r="K72" s="20">
        <f t="shared" si="16"/>
        <v>7594</v>
      </c>
      <c r="L72" s="20">
        <f t="shared" si="16"/>
        <v>14397</v>
      </c>
      <c r="M72" s="20">
        <f t="shared" si="16"/>
        <v>1234</v>
      </c>
      <c r="N72" s="23">
        <f t="shared" si="16"/>
        <v>15631</v>
      </c>
    </row>
    <row r="73" spans="1:14" s="100" customFormat="1" ht="21" customHeight="1" thickBot="1" x14ac:dyDescent="0.4">
      <c r="A73" s="125"/>
      <c r="B73" s="126"/>
      <c r="C73" s="27"/>
      <c r="D73" s="28"/>
      <c r="E73" s="28"/>
      <c r="F73" s="29"/>
      <c r="G73" s="127"/>
      <c r="H73" s="127"/>
      <c r="I73" s="127"/>
      <c r="J73" s="128"/>
      <c r="K73" s="127"/>
      <c r="L73" s="127"/>
      <c r="M73" s="127"/>
      <c r="N73" s="129"/>
    </row>
    <row r="74" spans="1:14" s="130" customFormat="1" ht="36" customHeight="1" thickBot="1" x14ac:dyDescent="0.4">
      <c r="A74" s="97"/>
      <c r="B74" s="335" t="s">
        <v>84</v>
      </c>
      <c r="C74" s="335"/>
      <c r="D74" s="36">
        <f>SUM(D75:D82)</f>
        <v>3328</v>
      </c>
      <c r="E74" s="36">
        <f>SUM(E75:E82)</f>
        <v>4221</v>
      </c>
      <c r="F74" s="37">
        <f t="shared" ref="F74:F82" si="17">+E74/D74-1</f>
        <v>0.26832932692307687</v>
      </c>
      <c r="G74" s="36">
        <f t="shared" ref="G74:N74" si="18">SUM(G75:G82)</f>
        <v>3962</v>
      </c>
      <c r="H74" s="36">
        <f t="shared" si="18"/>
        <v>259</v>
      </c>
      <c r="I74" s="36">
        <f t="shared" si="18"/>
        <v>939</v>
      </c>
      <c r="J74" s="36">
        <f t="shared" si="18"/>
        <v>85</v>
      </c>
      <c r="K74" s="36">
        <f t="shared" si="18"/>
        <v>1024</v>
      </c>
      <c r="L74" s="36">
        <f t="shared" si="18"/>
        <v>3023</v>
      </c>
      <c r="M74" s="36">
        <f t="shared" si="18"/>
        <v>174</v>
      </c>
      <c r="N74" s="38">
        <f t="shared" si="18"/>
        <v>3197</v>
      </c>
    </row>
    <row r="75" spans="1:14" s="100" customFormat="1" ht="36" customHeight="1" x14ac:dyDescent="0.35">
      <c r="A75" s="51">
        <v>202</v>
      </c>
      <c r="B75" s="41" t="s">
        <v>20</v>
      </c>
      <c r="C75" s="41" t="s">
        <v>85</v>
      </c>
      <c r="D75" s="42">
        <f>+'[3]ABRIL 30 DE 2013'!E92</f>
        <v>176</v>
      </c>
      <c r="E75" s="53">
        <f>+G75+H75</f>
        <v>160</v>
      </c>
      <c r="F75" s="43">
        <f t="shared" si="17"/>
        <v>-9.0909090909090939E-2</v>
      </c>
      <c r="G75" s="44">
        <f>+'[3]ABRIL 30 DE 2013'!H92</f>
        <v>160</v>
      </c>
      <c r="H75" s="44">
        <f>+'[3]ABRIL 30 DE 2013'!I92</f>
        <v>0</v>
      </c>
      <c r="I75" s="44">
        <f>+'[3]ABRIL 30 DE 2013'!J92</f>
        <v>15</v>
      </c>
      <c r="J75" s="44">
        <f>+'[3]ABRIL 30 DE 2013'!K92</f>
        <v>0</v>
      </c>
      <c r="K75" s="44">
        <f>+'[3]ABRIL 30 DE 2013'!L92</f>
        <v>15</v>
      </c>
      <c r="L75" s="44">
        <f>+'[3]ABRIL 30 DE 2013'!M92</f>
        <v>145</v>
      </c>
      <c r="M75" s="44">
        <f>+'[3]ABRIL 30 DE 2013'!N92</f>
        <v>0</v>
      </c>
      <c r="N75" s="44">
        <f>+'[3]ABRIL 30 DE 2013'!O92</f>
        <v>145</v>
      </c>
    </row>
    <row r="76" spans="1:14" s="100" customFormat="1" ht="36" customHeight="1" x14ac:dyDescent="0.35">
      <c r="A76" s="56">
        <v>203</v>
      </c>
      <c r="B76" s="57" t="s">
        <v>20</v>
      </c>
      <c r="C76" s="131" t="s">
        <v>86</v>
      </c>
      <c r="D76" s="58">
        <f>+'[3]ABRIL 30 DE 2013'!E94</f>
        <v>48</v>
      </c>
      <c r="E76" s="53">
        <f t="shared" ref="E76:E82" si="19">+G76+H76</f>
        <v>153</v>
      </c>
      <c r="F76" s="43">
        <f t="shared" si="17"/>
        <v>2.1875</v>
      </c>
      <c r="G76" s="91">
        <f>+'[3]ABRIL 30 DE 2013'!H94</f>
        <v>153</v>
      </c>
      <c r="H76" s="91">
        <f>+'[3]ABRIL 30 DE 2013'!I94</f>
        <v>0</v>
      </c>
      <c r="I76" s="91">
        <f>+'[3]ABRIL 30 DE 2013'!J94</f>
        <v>68</v>
      </c>
      <c r="J76" s="91">
        <f>+'[3]ABRIL 30 DE 2013'!K94</f>
        <v>0</v>
      </c>
      <c r="K76" s="91">
        <f>+'[3]ABRIL 30 DE 2013'!L94</f>
        <v>68</v>
      </c>
      <c r="L76" s="91">
        <f>+'[3]ABRIL 30 DE 2013'!M94</f>
        <v>85</v>
      </c>
      <c r="M76" s="91">
        <f>+'[3]ABRIL 30 DE 2013'!N94</f>
        <v>0</v>
      </c>
      <c r="N76" s="91">
        <f>+'[3]ABRIL 30 DE 2013'!O94</f>
        <v>85</v>
      </c>
    </row>
    <row r="77" spans="1:14" s="100" customFormat="1" ht="36" customHeight="1" x14ac:dyDescent="0.35">
      <c r="A77" s="56">
        <v>204</v>
      </c>
      <c r="B77" s="57" t="s">
        <v>20</v>
      </c>
      <c r="C77" s="131" t="s">
        <v>87</v>
      </c>
      <c r="D77" s="58">
        <f>+'[3]ABRIL 30 DE 2013'!E96</f>
        <v>84</v>
      </c>
      <c r="E77" s="53">
        <f t="shared" si="19"/>
        <v>139</v>
      </c>
      <c r="F77" s="43">
        <f t="shared" si="17"/>
        <v>0.65476190476190466</v>
      </c>
      <c r="G77" s="91">
        <f>+'[3]ABRIL 30 DE 2013'!H96</f>
        <v>139</v>
      </c>
      <c r="H77" s="91">
        <f>+'[3]ABRIL 30 DE 2013'!I96</f>
        <v>0</v>
      </c>
      <c r="I77" s="91">
        <f>+'[3]ABRIL 30 DE 2013'!J96</f>
        <v>34</v>
      </c>
      <c r="J77" s="91">
        <f>+'[3]ABRIL 30 DE 2013'!K96</f>
        <v>0</v>
      </c>
      <c r="K77" s="91">
        <f>+'[3]ABRIL 30 DE 2013'!L96</f>
        <v>34</v>
      </c>
      <c r="L77" s="91">
        <f>+'[3]ABRIL 30 DE 2013'!M96</f>
        <v>105</v>
      </c>
      <c r="M77" s="91">
        <f>+'[3]ABRIL 30 DE 2013'!N96</f>
        <v>0</v>
      </c>
      <c r="N77" s="91">
        <f>+'[3]ABRIL 30 DE 2013'!O96</f>
        <v>105</v>
      </c>
    </row>
    <row r="78" spans="1:14" s="100" customFormat="1" ht="36" customHeight="1" x14ac:dyDescent="0.35">
      <c r="A78" s="56">
        <v>235</v>
      </c>
      <c r="B78" s="57" t="s">
        <v>88</v>
      </c>
      <c r="C78" s="131" t="s">
        <v>89</v>
      </c>
      <c r="D78" s="58">
        <f>+'[3]ABRIL 30 DE 2013'!E106</f>
        <v>2524</v>
      </c>
      <c r="E78" s="53">
        <f t="shared" si="19"/>
        <v>2854</v>
      </c>
      <c r="F78" s="43">
        <f t="shared" si="17"/>
        <v>0.13074484944532494</v>
      </c>
      <c r="G78" s="91">
        <f>+'[3]ABRIL 30 DE 2013'!H106</f>
        <v>2854</v>
      </c>
      <c r="H78" s="91">
        <f>+'[3]ABRIL 30 DE 2013'!I106</f>
        <v>0</v>
      </c>
      <c r="I78" s="91">
        <f>+'[3]ABRIL 30 DE 2013'!J106</f>
        <v>551</v>
      </c>
      <c r="J78" s="91">
        <f>+'[3]ABRIL 30 DE 2013'!K106</f>
        <v>0</v>
      </c>
      <c r="K78" s="91">
        <f>+'[3]ABRIL 30 DE 2013'!L106</f>
        <v>551</v>
      </c>
      <c r="L78" s="91">
        <f>+'[3]ABRIL 30 DE 2013'!M106</f>
        <v>2303</v>
      </c>
      <c r="M78" s="91">
        <f>+'[3]ABRIL 30 DE 2013'!N106</f>
        <v>0</v>
      </c>
      <c r="N78" s="91">
        <f>+'[3]ABRIL 30 DE 2013'!O106</f>
        <v>2303</v>
      </c>
    </row>
    <row r="79" spans="1:14" s="100" customFormat="1" ht="36" customHeight="1" x14ac:dyDescent="0.35">
      <c r="A79" s="56">
        <v>209</v>
      </c>
      <c r="B79" s="57" t="s">
        <v>90</v>
      </c>
      <c r="C79" s="131" t="s">
        <v>89</v>
      </c>
      <c r="D79" s="58">
        <f>+'[3]ABRIL 30 DE 2013'!E104</f>
        <v>100</v>
      </c>
      <c r="E79" s="53">
        <f t="shared" si="19"/>
        <v>207</v>
      </c>
      <c r="F79" s="43">
        <f t="shared" si="17"/>
        <v>1.0699999999999998</v>
      </c>
      <c r="G79" s="91">
        <f>+'[3]ABRIL 30 DE 2013'!H104</f>
        <v>0</v>
      </c>
      <c r="H79" s="91">
        <f>+'[3]ABRIL 30 DE 2013'!I104</f>
        <v>207</v>
      </c>
      <c r="I79" s="91">
        <f>+'[3]ABRIL 30 DE 2013'!J104</f>
        <v>0</v>
      </c>
      <c r="J79" s="91">
        <f>+'[3]ABRIL 30 DE 2013'!K104</f>
        <v>72</v>
      </c>
      <c r="K79" s="91">
        <f>+'[3]ABRIL 30 DE 2013'!L104</f>
        <v>72</v>
      </c>
      <c r="L79" s="91">
        <f>+'[3]ABRIL 30 DE 2013'!M104</f>
        <v>0</v>
      </c>
      <c r="M79" s="91">
        <f>+'[3]ABRIL 30 DE 2013'!N104</f>
        <v>135</v>
      </c>
      <c r="N79" s="91">
        <f>+'[3]ABRIL 30 DE 2013'!O104</f>
        <v>135</v>
      </c>
    </row>
    <row r="80" spans="1:14" s="100" customFormat="1" ht="30" customHeight="1" x14ac:dyDescent="0.35">
      <c r="A80" s="56">
        <v>206</v>
      </c>
      <c r="B80" s="57" t="s">
        <v>20</v>
      </c>
      <c r="C80" s="131" t="s">
        <v>91</v>
      </c>
      <c r="D80" s="58">
        <f>+'[3]ABRIL 30 DE 2013'!E98</f>
        <v>66</v>
      </c>
      <c r="E80" s="53">
        <f t="shared" si="19"/>
        <v>168</v>
      </c>
      <c r="F80" s="43">
        <f t="shared" si="17"/>
        <v>1.5454545454545454</v>
      </c>
      <c r="G80" s="91">
        <f>+'[3]ABRIL 30 DE 2013'!H98</f>
        <v>168</v>
      </c>
      <c r="H80" s="91">
        <f>+'[3]ABRIL 30 DE 2013'!I98</f>
        <v>0</v>
      </c>
      <c r="I80" s="91">
        <f>+'[3]ABRIL 30 DE 2013'!J98</f>
        <v>125</v>
      </c>
      <c r="J80" s="91">
        <f>+'[3]ABRIL 30 DE 2013'!K98</f>
        <v>0</v>
      </c>
      <c r="K80" s="91">
        <f>+'[3]ABRIL 30 DE 2013'!L98</f>
        <v>125</v>
      </c>
      <c r="L80" s="91">
        <f>+'[3]ABRIL 30 DE 2013'!M98</f>
        <v>43</v>
      </c>
      <c r="M80" s="91">
        <f>+'[3]ABRIL 30 DE 2013'!N98</f>
        <v>0</v>
      </c>
      <c r="N80" s="91">
        <f>+'[3]ABRIL 30 DE 2013'!O98</f>
        <v>43</v>
      </c>
    </row>
    <row r="81" spans="1:14" s="100" customFormat="1" ht="36" customHeight="1" x14ac:dyDescent="0.35">
      <c r="A81" s="56">
        <v>207</v>
      </c>
      <c r="B81" s="57" t="s">
        <v>20</v>
      </c>
      <c r="C81" s="131" t="s">
        <v>92</v>
      </c>
      <c r="D81" s="58">
        <f>+'[3]ABRIL 30 DE 2013'!E100</f>
        <v>230</v>
      </c>
      <c r="E81" s="53">
        <f t="shared" si="19"/>
        <v>429</v>
      </c>
      <c r="F81" s="43">
        <f t="shared" si="17"/>
        <v>0.86521739130434772</v>
      </c>
      <c r="G81" s="91">
        <f>+'[3]ABRIL 30 DE 2013'!H100</f>
        <v>377</v>
      </c>
      <c r="H81" s="91">
        <f>+'[3]ABRIL 30 DE 2013'!I100</f>
        <v>52</v>
      </c>
      <c r="I81" s="91">
        <f>+'[3]ABRIL 30 DE 2013'!J100</f>
        <v>129</v>
      </c>
      <c r="J81" s="91">
        <f>+'[3]ABRIL 30 DE 2013'!K100</f>
        <v>13</v>
      </c>
      <c r="K81" s="91">
        <f>+'[3]ABRIL 30 DE 2013'!L100</f>
        <v>142</v>
      </c>
      <c r="L81" s="91">
        <f>+'[3]ABRIL 30 DE 2013'!M100</f>
        <v>248</v>
      </c>
      <c r="M81" s="91">
        <f>+'[3]ABRIL 30 DE 2013'!N100</f>
        <v>39</v>
      </c>
      <c r="N81" s="91">
        <f>+'[3]ABRIL 30 DE 2013'!O100</f>
        <v>287</v>
      </c>
    </row>
    <row r="82" spans="1:14" s="100" customFormat="1" ht="36" customHeight="1" x14ac:dyDescent="0.35">
      <c r="A82" s="56">
        <v>208</v>
      </c>
      <c r="B82" s="57" t="s">
        <v>20</v>
      </c>
      <c r="C82" s="131" t="s">
        <v>93</v>
      </c>
      <c r="D82" s="58">
        <f>+'[3]ABRIL 30 DE 2013'!E102</f>
        <v>100</v>
      </c>
      <c r="E82" s="53">
        <f t="shared" si="19"/>
        <v>111</v>
      </c>
      <c r="F82" s="43">
        <f t="shared" si="17"/>
        <v>0.1100000000000001</v>
      </c>
      <c r="G82" s="91">
        <f>+'[3]ABRIL 30 DE 2013'!H102</f>
        <v>111</v>
      </c>
      <c r="H82" s="91">
        <f>+'[3]ABRIL 30 DE 2013'!I102</f>
        <v>0</v>
      </c>
      <c r="I82" s="91">
        <f>+'[3]ABRIL 30 DE 2013'!J102</f>
        <v>17</v>
      </c>
      <c r="J82" s="91">
        <f>+'[3]ABRIL 30 DE 2013'!K102</f>
        <v>0</v>
      </c>
      <c r="K82" s="91">
        <f>+'[3]ABRIL 30 DE 2013'!L102</f>
        <v>17</v>
      </c>
      <c r="L82" s="91">
        <f>+'[3]ABRIL 30 DE 2013'!M102</f>
        <v>94</v>
      </c>
      <c r="M82" s="91">
        <f>+'[3]ABRIL 30 DE 2013'!N102</f>
        <v>0</v>
      </c>
      <c r="N82" s="91">
        <f>+'[3]ABRIL 30 DE 2013'!O102</f>
        <v>94</v>
      </c>
    </row>
    <row r="83" spans="1:14" s="100" customFormat="1" ht="22.5" customHeight="1" thickBot="1" x14ac:dyDescent="0.4">
      <c r="A83" s="75"/>
      <c r="B83" s="132"/>
      <c r="C83" s="133"/>
      <c r="D83" s="47"/>
      <c r="E83" s="47"/>
      <c r="F83" s="48"/>
      <c r="G83" s="47"/>
      <c r="H83" s="47"/>
      <c r="I83" s="47"/>
      <c r="J83" s="47"/>
      <c r="K83" s="47"/>
      <c r="L83" s="47"/>
      <c r="M83" s="47"/>
      <c r="N83" s="134"/>
    </row>
    <row r="84" spans="1:14" s="130" customFormat="1" ht="36" customHeight="1" thickBot="1" x14ac:dyDescent="0.4">
      <c r="A84" s="97"/>
      <c r="B84" s="335" t="s">
        <v>94</v>
      </c>
      <c r="C84" s="335"/>
      <c r="D84" s="36">
        <f>SUM(D85:D89)</f>
        <v>1276</v>
      </c>
      <c r="E84" s="36">
        <f>SUM(E85:E90)</f>
        <v>2409</v>
      </c>
      <c r="F84" s="37">
        <f t="shared" ref="F84:F89" si="20">+E84/D84-1</f>
        <v>0.88793103448275867</v>
      </c>
      <c r="G84" s="36">
        <f>SUM(G85:G89)</f>
        <v>2201</v>
      </c>
      <c r="H84" s="36">
        <f t="shared" ref="H84:N84" si="21">SUM(H85:H90)</f>
        <v>208</v>
      </c>
      <c r="I84" s="36">
        <f t="shared" si="21"/>
        <v>822</v>
      </c>
      <c r="J84" s="36">
        <f t="shared" si="21"/>
        <v>62</v>
      </c>
      <c r="K84" s="36">
        <f t="shared" si="21"/>
        <v>884</v>
      </c>
      <c r="L84" s="36">
        <f t="shared" si="21"/>
        <v>1379</v>
      </c>
      <c r="M84" s="36">
        <f t="shared" si="21"/>
        <v>146</v>
      </c>
      <c r="N84" s="38">
        <f t="shared" si="21"/>
        <v>1525</v>
      </c>
    </row>
    <row r="85" spans="1:14" s="100" customFormat="1" ht="36" customHeight="1" x14ac:dyDescent="0.35">
      <c r="A85" s="51">
        <v>217</v>
      </c>
      <c r="B85" s="41" t="s">
        <v>20</v>
      </c>
      <c r="C85" s="135" t="s">
        <v>95</v>
      </c>
      <c r="D85" s="42">
        <f>+'[3]ABRIL 30 DE 2013'!E110</f>
        <v>280</v>
      </c>
      <c r="E85" s="53">
        <f>+G85+H85</f>
        <v>489</v>
      </c>
      <c r="F85" s="43">
        <f t="shared" si="20"/>
        <v>0.74642857142857144</v>
      </c>
      <c r="G85" s="44">
        <f>+'[3]ABRIL 30 DE 2013'!H110</f>
        <v>420</v>
      </c>
      <c r="H85" s="44">
        <f>+'[3]ABRIL 30 DE 2013'!I110</f>
        <v>69</v>
      </c>
      <c r="I85" s="44">
        <f>+'[3]ABRIL 30 DE 2013'!J110</f>
        <v>82</v>
      </c>
      <c r="J85" s="44">
        <f>+'[3]ABRIL 30 DE 2013'!K110</f>
        <v>8</v>
      </c>
      <c r="K85" s="44">
        <f>+'[3]ABRIL 30 DE 2013'!L110</f>
        <v>90</v>
      </c>
      <c r="L85" s="44">
        <f>+'[3]ABRIL 30 DE 2013'!M110</f>
        <v>338</v>
      </c>
      <c r="M85" s="44">
        <f>+'[3]ABRIL 30 DE 2013'!N110</f>
        <v>61</v>
      </c>
      <c r="N85" s="44">
        <f>+'[3]ABRIL 30 DE 2013'!O110</f>
        <v>399</v>
      </c>
    </row>
    <row r="86" spans="1:14" s="100" customFormat="1" ht="36" customHeight="1" x14ac:dyDescent="0.35">
      <c r="A86" s="56">
        <v>219</v>
      </c>
      <c r="B86" s="57" t="s">
        <v>20</v>
      </c>
      <c r="C86" s="131" t="s">
        <v>96</v>
      </c>
      <c r="D86" s="58">
        <f>+'[3]ABRIL 30 DE 2013'!E112</f>
        <v>70</v>
      </c>
      <c r="E86" s="59">
        <f>+G86+H86</f>
        <v>121</v>
      </c>
      <c r="F86" s="60">
        <f t="shared" si="20"/>
        <v>0.72857142857142865</v>
      </c>
      <c r="G86" s="91">
        <f>+'[3]ABRIL 30 DE 2013'!H112</f>
        <v>121</v>
      </c>
      <c r="H86" s="91">
        <f>+'[3]ABRIL 30 DE 2013'!I112</f>
        <v>0</v>
      </c>
      <c r="I86" s="91">
        <f>+'[3]ABRIL 30 DE 2013'!J112</f>
        <v>36</v>
      </c>
      <c r="J86" s="91">
        <f>+'[3]ABRIL 30 DE 2013'!K112</f>
        <v>0</v>
      </c>
      <c r="K86" s="91">
        <f>+'[3]ABRIL 30 DE 2013'!L112</f>
        <v>36</v>
      </c>
      <c r="L86" s="91">
        <f>+'[3]ABRIL 30 DE 2013'!M112</f>
        <v>85</v>
      </c>
      <c r="M86" s="91">
        <f>+'[3]ABRIL 30 DE 2013'!N112</f>
        <v>0</v>
      </c>
      <c r="N86" s="91">
        <f>+'[3]ABRIL 30 DE 2013'!O112</f>
        <v>85</v>
      </c>
    </row>
    <row r="87" spans="1:14" s="100" customFormat="1" ht="36" customHeight="1" x14ac:dyDescent="0.35">
      <c r="A87" s="56">
        <v>215</v>
      </c>
      <c r="B87" s="57" t="s">
        <v>97</v>
      </c>
      <c r="C87" s="131" t="s">
        <v>98</v>
      </c>
      <c r="D87" s="58">
        <f>+'[3]ABRIL 30 DE 2013'!E108</f>
        <v>568</v>
      </c>
      <c r="E87" s="59">
        <f>+G87+H87</f>
        <v>1211</v>
      </c>
      <c r="F87" s="60">
        <f t="shared" si="20"/>
        <v>1.132042253521127</v>
      </c>
      <c r="G87" s="91">
        <f>+'[3]ABRIL 30 DE 2013'!H108</f>
        <v>1101</v>
      </c>
      <c r="H87" s="91">
        <f>+'[3]ABRIL 30 DE 2013'!I108</f>
        <v>110</v>
      </c>
      <c r="I87" s="91">
        <f>+'[3]ABRIL 30 DE 2013'!J108</f>
        <v>352</v>
      </c>
      <c r="J87" s="91">
        <f>+'[3]ABRIL 30 DE 2013'!K108</f>
        <v>39</v>
      </c>
      <c r="K87" s="91">
        <f>+'[3]ABRIL 30 DE 2013'!L108</f>
        <v>391</v>
      </c>
      <c r="L87" s="91">
        <f>+'[3]ABRIL 30 DE 2013'!M108</f>
        <v>749</v>
      </c>
      <c r="M87" s="91">
        <f>+'[3]ABRIL 30 DE 2013'!N108</f>
        <v>71</v>
      </c>
      <c r="N87" s="91">
        <f>+'[3]ABRIL 30 DE 2013'!O108</f>
        <v>820</v>
      </c>
    </row>
    <row r="88" spans="1:14" s="100" customFormat="1" ht="36" customHeight="1" x14ac:dyDescent="0.35">
      <c r="A88" s="56">
        <v>222</v>
      </c>
      <c r="B88" s="57" t="s">
        <v>20</v>
      </c>
      <c r="C88" s="131" t="s">
        <v>99</v>
      </c>
      <c r="D88" s="58">
        <f>+'[3]ABRIL 30 DE 2013'!E116</f>
        <v>238</v>
      </c>
      <c r="E88" s="59">
        <f>+G88+H88</f>
        <v>406</v>
      </c>
      <c r="F88" s="60">
        <f t="shared" si="20"/>
        <v>0.70588235294117641</v>
      </c>
      <c r="G88" s="91">
        <f>+'[3]ABRIL 30 DE 2013'!H116</f>
        <v>387</v>
      </c>
      <c r="H88" s="91">
        <f>+'[3]ABRIL 30 DE 2013'!I116</f>
        <v>19</v>
      </c>
      <c r="I88" s="91">
        <f>+'[3]ABRIL 30 DE 2013'!J116</f>
        <v>278</v>
      </c>
      <c r="J88" s="91">
        <f>+'[3]ABRIL 30 DE 2013'!K116</f>
        <v>13</v>
      </c>
      <c r="K88" s="91">
        <f>+'[3]ABRIL 30 DE 2013'!L116</f>
        <v>291</v>
      </c>
      <c r="L88" s="91">
        <f>+'[3]ABRIL 30 DE 2013'!M116</f>
        <v>109</v>
      </c>
      <c r="M88" s="91">
        <f>+'[3]ABRIL 30 DE 2013'!N116</f>
        <v>6</v>
      </c>
      <c r="N88" s="91">
        <f>+'[3]ABRIL 30 DE 2013'!O116</f>
        <v>115</v>
      </c>
    </row>
    <row r="89" spans="1:14" s="100" customFormat="1" ht="36" customHeight="1" x14ac:dyDescent="0.35">
      <c r="A89" s="56">
        <v>221</v>
      </c>
      <c r="B89" s="57" t="s">
        <v>20</v>
      </c>
      <c r="C89" s="131" t="s">
        <v>100</v>
      </c>
      <c r="D89" s="58">
        <f>+'[3]ABRIL 30 DE 2013'!E114</f>
        <v>120</v>
      </c>
      <c r="E89" s="59">
        <f>+G89+H89</f>
        <v>182</v>
      </c>
      <c r="F89" s="60">
        <f t="shared" si="20"/>
        <v>0.51666666666666661</v>
      </c>
      <c r="G89" s="91">
        <f>+'[3]ABRIL 30 DE 2013'!H114</f>
        <v>172</v>
      </c>
      <c r="H89" s="91">
        <f>+'[3]ABRIL 30 DE 2013'!I114</f>
        <v>10</v>
      </c>
      <c r="I89" s="91">
        <f>+'[3]ABRIL 30 DE 2013'!J114</f>
        <v>74</v>
      </c>
      <c r="J89" s="91">
        <f>+'[3]ABRIL 30 DE 2013'!K114</f>
        <v>2</v>
      </c>
      <c r="K89" s="91">
        <f>+'[3]ABRIL 30 DE 2013'!L114</f>
        <v>76</v>
      </c>
      <c r="L89" s="91">
        <f>+'[3]ABRIL 30 DE 2013'!M114</f>
        <v>98</v>
      </c>
      <c r="M89" s="91">
        <f>+'[3]ABRIL 30 DE 2013'!N114</f>
        <v>8</v>
      </c>
      <c r="N89" s="91">
        <f>+'[3]ABRIL 30 DE 2013'!O114</f>
        <v>106</v>
      </c>
    </row>
    <row r="90" spans="1:14" s="100" customFormat="1" ht="26.25" customHeight="1" thickBot="1" x14ac:dyDescent="0.4">
      <c r="A90" s="75"/>
      <c r="B90" s="132"/>
      <c r="C90" s="133"/>
      <c r="D90" s="64"/>
      <c r="E90" s="136"/>
      <c r="F90" s="137"/>
      <c r="G90" s="138"/>
      <c r="H90" s="139"/>
      <c r="I90" s="139"/>
      <c r="J90" s="139"/>
      <c r="K90" s="138"/>
      <c r="L90" s="139"/>
      <c r="M90" s="139"/>
      <c r="N90" s="140"/>
    </row>
    <row r="91" spans="1:14" s="130" customFormat="1" ht="36" customHeight="1" thickBot="1" x14ac:dyDescent="0.4">
      <c r="A91" s="97"/>
      <c r="B91" s="335" t="s">
        <v>101</v>
      </c>
      <c r="C91" s="335"/>
      <c r="D91" s="36">
        <f>+D92</f>
        <v>360</v>
      </c>
      <c r="E91" s="36">
        <f>+E92</f>
        <v>676</v>
      </c>
      <c r="F91" s="37">
        <f>+E91/D91-1</f>
        <v>0.87777777777777777</v>
      </c>
      <c r="G91" s="36">
        <f t="shared" ref="G91:N91" si="22">+G92</f>
        <v>610</v>
      </c>
      <c r="H91" s="36">
        <f t="shared" si="22"/>
        <v>66</v>
      </c>
      <c r="I91" s="36">
        <f t="shared" si="22"/>
        <v>254</v>
      </c>
      <c r="J91" s="36">
        <f t="shared" si="22"/>
        <v>21</v>
      </c>
      <c r="K91" s="36">
        <f t="shared" si="22"/>
        <v>275</v>
      </c>
      <c r="L91" s="36">
        <f t="shared" si="22"/>
        <v>356</v>
      </c>
      <c r="M91" s="36">
        <f t="shared" si="22"/>
        <v>45</v>
      </c>
      <c r="N91" s="38">
        <f t="shared" si="22"/>
        <v>401</v>
      </c>
    </row>
    <row r="92" spans="1:14" s="100" customFormat="1" ht="36" customHeight="1" x14ac:dyDescent="0.35">
      <c r="A92" s="51">
        <v>224</v>
      </c>
      <c r="B92" s="41" t="s">
        <v>20</v>
      </c>
      <c r="C92" s="135" t="s">
        <v>102</v>
      </c>
      <c r="D92" s="42">
        <f>+'[3]ABRIL 30 DE 2013'!E118</f>
        <v>360</v>
      </c>
      <c r="E92" s="53">
        <f>+G92+H92</f>
        <v>676</v>
      </c>
      <c r="F92" s="43">
        <f>+E92/D92-1</f>
        <v>0.87777777777777777</v>
      </c>
      <c r="G92" s="44">
        <f>+'[3]ABRIL 30 DE 2013'!H118</f>
        <v>610</v>
      </c>
      <c r="H92" s="44">
        <f>+'[3]ABRIL 30 DE 2013'!I118</f>
        <v>66</v>
      </c>
      <c r="I92" s="44">
        <f>+'[3]ABRIL 30 DE 2013'!J118</f>
        <v>254</v>
      </c>
      <c r="J92" s="44">
        <f>+'[3]ABRIL 30 DE 2013'!K118</f>
        <v>21</v>
      </c>
      <c r="K92" s="44">
        <f>+'[3]ABRIL 30 DE 2013'!L118</f>
        <v>275</v>
      </c>
      <c r="L92" s="44">
        <f>+'[3]ABRIL 30 DE 2013'!M118</f>
        <v>356</v>
      </c>
      <c r="M92" s="44">
        <f>+'[3]ABRIL 30 DE 2013'!N118</f>
        <v>45</v>
      </c>
      <c r="N92" s="44">
        <f>+'[3]ABRIL 30 DE 2013'!O118</f>
        <v>401</v>
      </c>
    </row>
    <row r="93" spans="1:14" s="100" customFormat="1" ht="21" customHeight="1" thickBot="1" x14ac:dyDescent="0.4">
      <c r="A93" s="75"/>
      <c r="B93" s="132"/>
      <c r="C93" s="133"/>
      <c r="D93" s="47"/>
      <c r="E93" s="47"/>
      <c r="F93" s="48"/>
      <c r="G93" s="47"/>
      <c r="H93" s="47"/>
      <c r="I93" s="47"/>
      <c r="J93" s="47"/>
      <c r="K93" s="47"/>
      <c r="L93" s="47"/>
      <c r="M93" s="47"/>
      <c r="N93" s="134"/>
    </row>
    <row r="94" spans="1:14" s="130" customFormat="1" ht="36" customHeight="1" thickBot="1" x14ac:dyDescent="0.4">
      <c r="A94" s="97"/>
      <c r="B94" s="335" t="s">
        <v>103</v>
      </c>
      <c r="C94" s="335"/>
      <c r="D94" s="36">
        <f>SUM(D95:D104)</f>
        <v>9450</v>
      </c>
      <c r="E94" s="36">
        <f>SUM(E95:E104)</f>
        <v>15919</v>
      </c>
      <c r="F94" s="37">
        <f t="shared" ref="F94:F104" si="23">+E94/D94-1</f>
        <v>0.68455026455026458</v>
      </c>
      <c r="G94" s="36">
        <f t="shared" ref="G94:N94" si="24">SUM(G95:G104)</f>
        <v>14634</v>
      </c>
      <c r="H94" s="36">
        <f t="shared" si="24"/>
        <v>1285</v>
      </c>
      <c r="I94" s="36">
        <f t="shared" si="24"/>
        <v>4995</v>
      </c>
      <c r="J94" s="36">
        <f t="shared" si="24"/>
        <v>416</v>
      </c>
      <c r="K94" s="36">
        <f t="shared" si="24"/>
        <v>5411</v>
      </c>
      <c r="L94" s="36">
        <f t="shared" si="24"/>
        <v>9639</v>
      </c>
      <c r="M94" s="36">
        <f t="shared" si="24"/>
        <v>869</v>
      </c>
      <c r="N94" s="38">
        <f t="shared" si="24"/>
        <v>10508</v>
      </c>
    </row>
    <row r="95" spans="1:14" s="100" customFormat="1" ht="36" customHeight="1" x14ac:dyDescent="0.35">
      <c r="A95" s="51">
        <v>228</v>
      </c>
      <c r="B95" s="41" t="s">
        <v>20</v>
      </c>
      <c r="C95" s="135" t="s">
        <v>104</v>
      </c>
      <c r="D95" s="42">
        <f>+'[3]ABRIL 30 DE 2013'!E126</f>
        <v>260</v>
      </c>
      <c r="E95" s="53">
        <f t="shared" ref="E95:E104" si="25">+G95+H95</f>
        <v>590</v>
      </c>
      <c r="F95" s="43">
        <f t="shared" si="23"/>
        <v>1.2692307692307692</v>
      </c>
      <c r="G95" s="54">
        <f>+'[3]ABRIL 30 DE 2013'!H126</f>
        <v>551</v>
      </c>
      <c r="H95" s="54">
        <f>+'[3]ABRIL 30 DE 2013'!I126</f>
        <v>39</v>
      </c>
      <c r="I95" s="54">
        <f>+'[3]ABRIL 30 DE 2013'!J126</f>
        <v>309</v>
      </c>
      <c r="J95" s="54">
        <f>+'[3]ABRIL 30 DE 2013'!K126</f>
        <v>14</v>
      </c>
      <c r="K95" s="54">
        <f>+'[3]ABRIL 30 DE 2013'!L126</f>
        <v>323</v>
      </c>
      <c r="L95" s="54">
        <f>+'[3]ABRIL 30 DE 2013'!M126</f>
        <v>242</v>
      </c>
      <c r="M95" s="54">
        <f>+'[3]ABRIL 30 DE 2013'!N126</f>
        <v>25</v>
      </c>
      <c r="N95" s="54">
        <f>+'[3]ABRIL 30 DE 2013'!O126</f>
        <v>267</v>
      </c>
    </row>
    <row r="96" spans="1:14" s="100" customFormat="1" ht="36" customHeight="1" x14ac:dyDescent="0.35">
      <c r="A96" s="56">
        <v>227</v>
      </c>
      <c r="B96" s="57" t="s">
        <v>20</v>
      </c>
      <c r="C96" s="131" t="s">
        <v>105</v>
      </c>
      <c r="D96" s="58">
        <f>+'[3]ABRIL 30 DE 2013'!E124</f>
        <v>821</v>
      </c>
      <c r="E96" s="59">
        <f t="shared" si="25"/>
        <v>1190</v>
      </c>
      <c r="F96" s="60">
        <f t="shared" si="23"/>
        <v>0.44945188794153479</v>
      </c>
      <c r="G96" s="61">
        <f>+'[3]ABRIL 30 DE 2013'!H124</f>
        <v>1114</v>
      </c>
      <c r="H96" s="61">
        <f>+'[3]ABRIL 30 DE 2013'!I124</f>
        <v>76</v>
      </c>
      <c r="I96" s="61">
        <f>+'[3]ABRIL 30 DE 2013'!J124</f>
        <v>391</v>
      </c>
      <c r="J96" s="61">
        <f>+'[3]ABRIL 30 DE 2013'!K124</f>
        <v>23</v>
      </c>
      <c r="K96" s="61">
        <f>+'[3]ABRIL 30 DE 2013'!L124</f>
        <v>414</v>
      </c>
      <c r="L96" s="61">
        <f>+'[3]ABRIL 30 DE 2013'!M124</f>
        <v>723</v>
      </c>
      <c r="M96" s="61">
        <f>+'[3]ABRIL 30 DE 2013'!N124</f>
        <v>53</v>
      </c>
      <c r="N96" s="61">
        <f>+'[3]ABRIL 30 DE 2013'!O124</f>
        <v>776</v>
      </c>
    </row>
    <row r="97" spans="1:14" s="141" customFormat="1" ht="26.25" customHeight="1" x14ac:dyDescent="0.35">
      <c r="A97" s="69">
        <v>239</v>
      </c>
      <c r="B97" s="57" t="s">
        <v>20</v>
      </c>
      <c r="C97" s="131" t="s">
        <v>106</v>
      </c>
      <c r="D97" s="58">
        <f>+'[3]ABRIL 30 DE 2013'!E136</f>
        <v>102</v>
      </c>
      <c r="E97" s="59">
        <f t="shared" si="25"/>
        <v>171</v>
      </c>
      <c r="F97" s="60">
        <f t="shared" si="23"/>
        <v>0.67647058823529416</v>
      </c>
      <c r="G97" s="61">
        <f>+'[3]ABRIL 30 DE 2013'!H136</f>
        <v>171</v>
      </c>
      <c r="H97" s="61">
        <f>+'[3]ABRIL 30 DE 2013'!I136</f>
        <v>0</v>
      </c>
      <c r="I97" s="61">
        <f>+'[3]ABRIL 30 DE 2013'!J136</f>
        <v>46</v>
      </c>
      <c r="J97" s="61">
        <f>+'[3]ABRIL 30 DE 2013'!K136</f>
        <v>0</v>
      </c>
      <c r="K97" s="61">
        <f>+'[3]ABRIL 30 DE 2013'!L136</f>
        <v>46</v>
      </c>
      <c r="L97" s="61">
        <f>+'[3]ABRIL 30 DE 2013'!M136</f>
        <v>125</v>
      </c>
      <c r="M97" s="61">
        <f>+'[3]ABRIL 30 DE 2013'!N136</f>
        <v>0</v>
      </c>
      <c r="N97" s="61">
        <f>+'[3]ABRIL 30 DE 2013'!O136</f>
        <v>125</v>
      </c>
    </row>
    <row r="98" spans="1:14" s="100" customFormat="1" ht="36" customHeight="1" x14ac:dyDescent="0.35">
      <c r="A98" s="56">
        <v>226</v>
      </c>
      <c r="B98" s="57" t="s">
        <v>107</v>
      </c>
      <c r="C98" s="131" t="s">
        <v>108</v>
      </c>
      <c r="D98" s="58">
        <f>+'[3]ABRIL 30 DE 2013'!E122</f>
        <v>1667</v>
      </c>
      <c r="E98" s="59">
        <f t="shared" si="25"/>
        <v>5718</v>
      </c>
      <c r="F98" s="60">
        <f t="shared" si="23"/>
        <v>2.430113977204559</v>
      </c>
      <c r="G98" s="61">
        <f>+'[3]ABRIL 30 DE 2013'!H122</f>
        <v>5716</v>
      </c>
      <c r="H98" s="61">
        <f>+'[3]ABRIL 30 DE 2013'!I122</f>
        <v>2</v>
      </c>
      <c r="I98" s="61">
        <f>+'[3]ABRIL 30 DE 2013'!J122</f>
        <v>2801</v>
      </c>
      <c r="J98" s="61">
        <f>+'[3]ABRIL 30 DE 2013'!K122</f>
        <v>2</v>
      </c>
      <c r="K98" s="61">
        <f>+'[3]ABRIL 30 DE 2013'!L122</f>
        <v>2803</v>
      </c>
      <c r="L98" s="61">
        <f>+'[3]ABRIL 30 DE 2013'!M122</f>
        <v>2915</v>
      </c>
      <c r="M98" s="61">
        <f>+'[3]ABRIL 30 DE 2013'!N122</f>
        <v>0</v>
      </c>
      <c r="N98" s="61">
        <f>+'[3]ABRIL 30 DE 2013'!O122</f>
        <v>2915</v>
      </c>
    </row>
    <row r="99" spans="1:14" s="100" customFormat="1" ht="36" customHeight="1" x14ac:dyDescent="0.35">
      <c r="A99" s="69">
        <v>238</v>
      </c>
      <c r="B99" s="57" t="s">
        <v>20</v>
      </c>
      <c r="C99" s="131" t="s">
        <v>109</v>
      </c>
      <c r="D99" s="58">
        <f>+'[3]ABRIL 30 DE 2013'!E134</f>
        <v>412</v>
      </c>
      <c r="E99" s="59">
        <f t="shared" si="25"/>
        <v>623</v>
      </c>
      <c r="F99" s="60">
        <f t="shared" si="23"/>
        <v>0.51213592233009719</v>
      </c>
      <c r="G99" s="61">
        <f>+'[3]ABRIL 30 DE 2013'!H134</f>
        <v>623</v>
      </c>
      <c r="H99" s="61">
        <f>+'[3]ABRIL 30 DE 2013'!I134</f>
        <v>0</v>
      </c>
      <c r="I99" s="61">
        <f>+'[3]ABRIL 30 DE 2013'!J134</f>
        <v>136</v>
      </c>
      <c r="J99" s="61">
        <f>+'[3]ABRIL 30 DE 2013'!K134</f>
        <v>0</v>
      </c>
      <c r="K99" s="61">
        <f>+'[3]ABRIL 30 DE 2013'!L134</f>
        <v>136</v>
      </c>
      <c r="L99" s="61">
        <f>+'[3]ABRIL 30 DE 2013'!M134</f>
        <v>487</v>
      </c>
      <c r="M99" s="61">
        <f>+'[3]ABRIL 30 DE 2013'!N134</f>
        <v>0</v>
      </c>
      <c r="N99" s="61">
        <f>+'[3]ABRIL 30 DE 2013'!O134</f>
        <v>487</v>
      </c>
    </row>
    <row r="100" spans="1:14" s="147" customFormat="1" ht="36" customHeight="1" x14ac:dyDescent="0.35">
      <c r="A100" s="69">
        <v>242</v>
      </c>
      <c r="B100" s="142" t="s">
        <v>110</v>
      </c>
      <c r="C100" s="142" t="s">
        <v>111</v>
      </c>
      <c r="D100" s="143">
        <f>+'[3]ABRIL 30 DE 2013'!E130+'[3]ABRIL 30 DE 2013'!E132</f>
        <v>4309</v>
      </c>
      <c r="E100" s="59">
        <f t="shared" si="25"/>
        <v>4340</v>
      </c>
      <c r="F100" s="144">
        <f t="shared" si="23"/>
        <v>7.194244604316502E-3</v>
      </c>
      <c r="G100" s="145">
        <f>+'[3]ABRIL 30 DE 2013'!H142+'[3]ABRIL 30 DE 2013'!H144+'[3]ABRIL 30 DE 2013'!H146</f>
        <v>3230</v>
      </c>
      <c r="H100" s="145">
        <f>+'[3]ABRIL 30 DE 2013'!I142+'[3]ABRIL 30 DE 2013'!I144+'[3]ABRIL 30 DE 2013'!I146</f>
        <v>1110</v>
      </c>
      <c r="I100" s="145">
        <f>+'[3]ABRIL 30 DE 2013'!J142+'[3]ABRIL 30 DE 2013'!J144+'[3]ABRIL 30 DE 2013'!J146</f>
        <v>73</v>
      </c>
      <c r="J100" s="145">
        <f>+'[3]ABRIL 30 DE 2013'!K142+'[3]ABRIL 30 DE 2013'!K144+'[3]ABRIL 30 DE 2013'!K146</f>
        <v>336</v>
      </c>
      <c r="K100" s="145">
        <f>+'[3]ABRIL 30 DE 2013'!L142+'[3]ABRIL 30 DE 2013'!L144+'[3]ABRIL 30 DE 2013'!L146</f>
        <v>409</v>
      </c>
      <c r="L100" s="145">
        <f>+'[3]ABRIL 30 DE 2013'!M142+'[3]ABRIL 30 DE 2013'!M144+'[3]ABRIL 30 DE 2013'!M146</f>
        <v>3157</v>
      </c>
      <c r="M100" s="145">
        <f>+'[3]ABRIL 30 DE 2013'!N142+'[3]ABRIL 30 DE 2013'!N144+'[3]ABRIL 30 DE 2013'!N146</f>
        <v>774</v>
      </c>
      <c r="N100" s="145">
        <f>+'[3]ABRIL 30 DE 2013'!O142+'[3]ABRIL 30 DE 2013'!O144+'[3]ABRIL 30 DE 2013'!O146</f>
        <v>3931</v>
      </c>
    </row>
    <row r="101" spans="1:14" s="100" customFormat="1" ht="36" customHeight="1" x14ac:dyDescent="0.35">
      <c r="A101" s="56">
        <v>225</v>
      </c>
      <c r="B101" s="57" t="s">
        <v>112</v>
      </c>
      <c r="C101" s="131" t="s">
        <v>113</v>
      </c>
      <c r="D101" s="58">
        <f>+'[3]ABRIL 30 DE 2013'!E120</f>
        <v>1257</v>
      </c>
      <c r="E101" s="59">
        <f t="shared" si="25"/>
        <v>2188</v>
      </c>
      <c r="F101" s="60">
        <f t="shared" si="23"/>
        <v>0.7406523468575974</v>
      </c>
      <c r="G101" s="61">
        <f>+'[3]ABRIL 30 DE 2013'!H120</f>
        <v>2188</v>
      </c>
      <c r="H101" s="61">
        <f>+'[3]ABRIL 30 DE 2013'!I120</f>
        <v>0</v>
      </c>
      <c r="I101" s="61">
        <f>+'[3]ABRIL 30 DE 2013'!J120</f>
        <v>816</v>
      </c>
      <c r="J101" s="61">
        <f>+'[3]ABRIL 30 DE 2013'!K120</f>
        <v>0</v>
      </c>
      <c r="K101" s="61">
        <f>+'[3]ABRIL 30 DE 2013'!L120</f>
        <v>816</v>
      </c>
      <c r="L101" s="61">
        <f>+'[3]ABRIL 30 DE 2013'!M120</f>
        <v>1372</v>
      </c>
      <c r="M101" s="61">
        <f>+'[3]ABRIL 30 DE 2013'!N120</f>
        <v>0</v>
      </c>
      <c r="N101" s="61">
        <f>+'[3]ABRIL 30 DE 2013'!O120</f>
        <v>1372</v>
      </c>
    </row>
    <row r="102" spans="1:14" s="141" customFormat="1" ht="26.25" customHeight="1" x14ac:dyDescent="0.35">
      <c r="A102" s="69">
        <v>240</v>
      </c>
      <c r="B102" s="142" t="s">
        <v>20</v>
      </c>
      <c r="C102" s="142" t="s">
        <v>114</v>
      </c>
      <c r="D102" s="148">
        <f>+'[3]ABRIL 30 DE 2013'!E138</f>
        <v>80</v>
      </c>
      <c r="E102" s="59">
        <f t="shared" si="25"/>
        <v>164</v>
      </c>
      <c r="F102" s="149">
        <f t="shared" si="23"/>
        <v>1.0499999999999998</v>
      </c>
      <c r="G102" s="150">
        <f>+'[3]ABRIL 30 DE 2013'!H138</f>
        <v>164</v>
      </c>
      <c r="H102" s="150">
        <f>+'[3]ABRIL 30 DE 2013'!I138</f>
        <v>0</v>
      </c>
      <c r="I102" s="150">
        <f>+'[3]ABRIL 30 DE 2013'!J138</f>
        <v>50</v>
      </c>
      <c r="J102" s="150">
        <f>+'[3]ABRIL 30 DE 2013'!K138</f>
        <v>0</v>
      </c>
      <c r="K102" s="150">
        <f>+'[3]ABRIL 30 DE 2013'!L138</f>
        <v>50</v>
      </c>
      <c r="L102" s="150">
        <f>+'[3]ABRIL 30 DE 2013'!M138</f>
        <v>114</v>
      </c>
      <c r="M102" s="150">
        <f>+'[3]ABRIL 30 DE 2013'!N138</f>
        <v>0</v>
      </c>
      <c r="N102" s="150">
        <f>+'[3]ABRIL 30 DE 2013'!O138</f>
        <v>114</v>
      </c>
    </row>
    <row r="103" spans="1:14" s="141" customFormat="1" ht="26.25" customHeight="1" x14ac:dyDescent="0.35">
      <c r="A103" s="69">
        <v>241</v>
      </c>
      <c r="B103" s="57" t="s">
        <v>20</v>
      </c>
      <c r="C103" s="131" t="s">
        <v>115</v>
      </c>
      <c r="D103" s="58">
        <f>+'[3]ABRIL 30 DE 2013'!E140</f>
        <v>120</v>
      </c>
      <c r="E103" s="59">
        <f t="shared" si="25"/>
        <v>194</v>
      </c>
      <c r="F103" s="60">
        <f t="shared" si="23"/>
        <v>0.6166666666666667</v>
      </c>
      <c r="G103" s="61">
        <f>+'[3]ABRIL 30 DE 2013'!H140</f>
        <v>194</v>
      </c>
      <c r="H103" s="61">
        <f>+'[3]ABRIL 30 DE 2013'!I140</f>
        <v>0</v>
      </c>
      <c r="I103" s="61">
        <f>+'[3]ABRIL 30 DE 2013'!J140</f>
        <v>57</v>
      </c>
      <c r="J103" s="61">
        <f>+'[3]ABRIL 30 DE 2013'!K140</f>
        <v>0</v>
      </c>
      <c r="K103" s="61">
        <f>+'[3]ABRIL 30 DE 2013'!L140</f>
        <v>57</v>
      </c>
      <c r="L103" s="61">
        <f>+'[3]ABRIL 30 DE 2013'!M140</f>
        <v>137</v>
      </c>
      <c r="M103" s="61">
        <f>+'[3]ABRIL 30 DE 2013'!N140</f>
        <v>0</v>
      </c>
      <c r="N103" s="61">
        <f>+'[3]ABRIL 30 DE 2013'!O140</f>
        <v>137</v>
      </c>
    </row>
    <row r="104" spans="1:14" s="100" customFormat="1" ht="36" customHeight="1" thickBot="1" x14ac:dyDescent="0.4">
      <c r="A104" s="151">
        <v>233</v>
      </c>
      <c r="B104" s="102" t="s">
        <v>20</v>
      </c>
      <c r="C104" s="152" t="s">
        <v>116</v>
      </c>
      <c r="D104" s="103">
        <f>+'[3]ABRIL 30 DE 2013'!E128</f>
        <v>422</v>
      </c>
      <c r="E104" s="59">
        <f t="shared" si="25"/>
        <v>741</v>
      </c>
      <c r="F104" s="105">
        <f t="shared" si="23"/>
        <v>0.75592417061611372</v>
      </c>
      <c r="G104" s="106">
        <f>+'[3]ABRIL 30 DE 2013'!H128</f>
        <v>683</v>
      </c>
      <c r="H104" s="106">
        <f>+'[3]ABRIL 30 DE 2013'!I128</f>
        <v>58</v>
      </c>
      <c r="I104" s="106">
        <f>+'[3]ABRIL 30 DE 2013'!J128</f>
        <v>316</v>
      </c>
      <c r="J104" s="106">
        <f>+'[3]ABRIL 30 DE 2013'!K128</f>
        <v>41</v>
      </c>
      <c r="K104" s="106">
        <f>+'[3]ABRIL 30 DE 2013'!L128</f>
        <v>357</v>
      </c>
      <c r="L104" s="106">
        <f>+'[3]ABRIL 30 DE 2013'!M128</f>
        <v>367</v>
      </c>
      <c r="M104" s="106">
        <f>+'[3]ABRIL 30 DE 2013'!N128</f>
        <v>17</v>
      </c>
      <c r="N104" s="106">
        <f>+'[3]ABRIL 30 DE 2013'!O128</f>
        <v>384</v>
      </c>
    </row>
    <row r="105" spans="1:14" s="141" customFormat="1" ht="22.5" customHeight="1" x14ac:dyDescent="0.35">
      <c r="A105" s="78"/>
      <c r="B105" s="78"/>
      <c r="C105" s="78"/>
      <c r="D105" s="118"/>
      <c r="E105" s="118"/>
      <c r="F105" s="153"/>
      <c r="G105" s="116"/>
      <c r="H105" s="118"/>
      <c r="I105" s="118"/>
      <c r="J105" s="119"/>
      <c r="K105" s="118"/>
      <c r="L105" s="118"/>
      <c r="M105" s="154"/>
      <c r="N105" s="78"/>
    </row>
    <row r="106" spans="1:14" s="141" customFormat="1" ht="22.5" customHeight="1" x14ac:dyDescent="0.35">
      <c r="A106" s="78"/>
      <c r="B106" s="78"/>
      <c r="C106" s="78"/>
      <c r="D106" s="118"/>
      <c r="E106" s="118"/>
      <c r="F106" s="153"/>
      <c r="G106" s="116"/>
      <c r="H106" s="118"/>
      <c r="I106" s="118"/>
      <c r="J106" s="119"/>
      <c r="K106" s="118"/>
      <c r="L106" s="118"/>
      <c r="M106" s="154"/>
      <c r="N106" s="78"/>
    </row>
    <row r="107" spans="1:14" s="32" customFormat="1" ht="28.5" customHeight="1" x14ac:dyDescent="0.2">
      <c r="B107" s="155"/>
      <c r="C107" s="156"/>
      <c r="D107" s="28"/>
      <c r="E107" s="28"/>
      <c r="F107" s="29"/>
      <c r="G107" s="28"/>
      <c r="H107" s="28"/>
      <c r="I107" s="28"/>
      <c r="J107" s="30"/>
      <c r="K107" s="28"/>
      <c r="L107" s="28"/>
      <c r="M107" s="28"/>
    </row>
    <row r="108" spans="1:14" s="33" customFormat="1" ht="28.5" customHeight="1" thickBot="1" x14ac:dyDescent="0.4">
      <c r="B108" s="114"/>
      <c r="C108" s="115"/>
      <c r="D108" s="116"/>
      <c r="E108" s="34"/>
      <c r="F108" s="117"/>
      <c r="G108" s="116"/>
      <c r="H108" s="34"/>
      <c r="I108" s="116"/>
      <c r="J108" s="119"/>
      <c r="K108" s="116"/>
      <c r="L108" s="116"/>
      <c r="M108" s="118"/>
      <c r="N108" s="120"/>
    </row>
    <row r="109" spans="1:14" s="24" customFormat="1" ht="37.5" customHeight="1" thickBot="1" x14ac:dyDescent="0.25">
      <c r="A109" s="122">
        <v>300</v>
      </c>
      <c r="B109" s="336" t="s">
        <v>117</v>
      </c>
      <c r="C109" s="336"/>
      <c r="D109" s="20">
        <f>+D111+D116+D120+D124+D128+D131+D136+D139</f>
        <v>7180</v>
      </c>
      <c r="E109" s="20">
        <f>+E111+E116+E120+E124+E128+E131+E136+E139</f>
        <v>12976</v>
      </c>
      <c r="F109" s="21">
        <f>+E109/D109-1</f>
        <v>0.80724233983286897</v>
      </c>
      <c r="G109" s="20">
        <f t="shared" ref="G109:N109" si="26">+G111+G116+G120+G124+G128+G131+G136+G139</f>
        <v>12550</v>
      </c>
      <c r="H109" s="20">
        <f t="shared" si="26"/>
        <v>426</v>
      </c>
      <c r="I109" s="20">
        <f t="shared" si="26"/>
        <v>6265</v>
      </c>
      <c r="J109" s="22">
        <f t="shared" si="26"/>
        <v>245</v>
      </c>
      <c r="K109" s="20">
        <f t="shared" si="26"/>
        <v>6510</v>
      </c>
      <c r="L109" s="20">
        <f t="shared" si="26"/>
        <v>6285</v>
      </c>
      <c r="M109" s="20">
        <f t="shared" si="26"/>
        <v>181</v>
      </c>
      <c r="N109" s="23">
        <f t="shared" si="26"/>
        <v>6466</v>
      </c>
    </row>
    <row r="110" spans="1:14" s="33" customFormat="1" ht="26.25" customHeight="1" thickBot="1" x14ac:dyDescent="0.4">
      <c r="A110" s="125"/>
      <c r="B110" s="155"/>
      <c r="C110" s="156"/>
      <c r="D110" s="28"/>
      <c r="E110" s="28"/>
      <c r="F110" s="29"/>
      <c r="G110" s="127"/>
      <c r="H110" s="127"/>
      <c r="I110" s="127"/>
      <c r="J110" s="128"/>
      <c r="K110" s="127"/>
      <c r="L110" s="127"/>
      <c r="M110" s="127"/>
      <c r="N110" s="129"/>
    </row>
    <row r="111" spans="1:14" s="39" customFormat="1" ht="37.5" customHeight="1" thickBot="1" x14ac:dyDescent="0.4">
      <c r="A111" s="97"/>
      <c r="B111" s="334" t="s">
        <v>118</v>
      </c>
      <c r="C111" s="334"/>
      <c r="D111" s="157">
        <f>SUM(D112:D114)</f>
        <v>1144</v>
      </c>
      <c r="E111" s="36">
        <f>SUM(E112:E114)</f>
        <v>2694</v>
      </c>
      <c r="F111" s="158">
        <f>+E111/D111-1</f>
        <v>1.354895104895105</v>
      </c>
      <c r="G111" s="157">
        <f>SUM(G112:G114)</f>
        <v>2688</v>
      </c>
      <c r="H111" s="157">
        <f t="shared" ref="H111:N111" si="27">SUM(H112:H114)</f>
        <v>6</v>
      </c>
      <c r="I111" s="157">
        <f t="shared" si="27"/>
        <v>1535</v>
      </c>
      <c r="J111" s="157">
        <f t="shared" si="27"/>
        <v>5</v>
      </c>
      <c r="K111" s="157">
        <f t="shared" si="27"/>
        <v>1540</v>
      </c>
      <c r="L111" s="157">
        <f t="shared" si="27"/>
        <v>1153</v>
      </c>
      <c r="M111" s="157">
        <f t="shared" si="27"/>
        <v>1</v>
      </c>
      <c r="N111" s="159">
        <f t="shared" si="27"/>
        <v>1154</v>
      </c>
    </row>
    <row r="112" spans="1:14" s="33" customFormat="1" ht="37.5" customHeight="1" x14ac:dyDescent="0.35">
      <c r="A112" s="51">
        <v>301</v>
      </c>
      <c r="B112" s="41" t="s">
        <v>119</v>
      </c>
      <c r="C112" s="135" t="s">
        <v>120</v>
      </c>
      <c r="D112" s="160">
        <f>+'[3]ABRIL 30 DE 2013'!E151</f>
        <v>454</v>
      </c>
      <c r="E112" s="53">
        <f>+G112+H112</f>
        <v>1078</v>
      </c>
      <c r="F112" s="161">
        <f>+E112/D112-1</f>
        <v>1.3744493392070485</v>
      </c>
      <c r="G112" s="162">
        <f>+'[3]ABRIL 30 DE 2013'!H151</f>
        <v>1076</v>
      </c>
      <c r="H112" s="162">
        <f>+'[3]ABRIL 30 DE 2013'!I151</f>
        <v>2</v>
      </c>
      <c r="I112" s="162">
        <f>+'[3]ABRIL 30 DE 2013'!J151</f>
        <v>686</v>
      </c>
      <c r="J112" s="162">
        <f>+'[3]ABRIL 30 DE 2013'!K151</f>
        <v>1</v>
      </c>
      <c r="K112" s="162">
        <f>+'[3]ABRIL 30 DE 2013'!L151</f>
        <v>687</v>
      </c>
      <c r="L112" s="162">
        <f>+'[3]ABRIL 30 DE 2013'!M151</f>
        <v>390</v>
      </c>
      <c r="M112" s="162">
        <f>+'[3]ABRIL 30 DE 2013'!N151</f>
        <v>1</v>
      </c>
      <c r="N112" s="162">
        <f>+'[3]ABRIL 30 DE 2013'!O151</f>
        <v>391</v>
      </c>
    </row>
    <row r="113" spans="1:14" s="33" customFormat="1" ht="37.5" customHeight="1" x14ac:dyDescent="0.35">
      <c r="A113" s="56">
        <v>322</v>
      </c>
      <c r="B113" s="163" t="s">
        <v>121</v>
      </c>
      <c r="C113" s="71" t="s">
        <v>120</v>
      </c>
      <c r="D113" s="93">
        <f>+'[3]ABRIL 30 DE 2013'!E155</f>
        <v>640</v>
      </c>
      <c r="E113" s="59">
        <f>+G113+H113</f>
        <v>1507</v>
      </c>
      <c r="F113" s="164">
        <f>+E113/D113-1</f>
        <v>1.3546874999999998</v>
      </c>
      <c r="G113" s="165">
        <f>+'[3]ABRIL 30 DE 2013'!H155</f>
        <v>1503</v>
      </c>
      <c r="H113" s="165">
        <f>+'[3]ABRIL 30 DE 2013'!I155</f>
        <v>4</v>
      </c>
      <c r="I113" s="165">
        <f>+'[3]ABRIL 30 DE 2013'!J155</f>
        <v>764</v>
      </c>
      <c r="J113" s="165">
        <f>+'[3]ABRIL 30 DE 2013'!K155</f>
        <v>4</v>
      </c>
      <c r="K113" s="165">
        <f>+'[3]ABRIL 30 DE 2013'!L155</f>
        <v>768</v>
      </c>
      <c r="L113" s="165">
        <f>+'[3]ABRIL 30 DE 2013'!M155</f>
        <v>739</v>
      </c>
      <c r="M113" s="165">
        <f>+'[3]ABRIL 30 DE 2013'!N155</f>
        <v>0</v>
      </c>
      <c r="N113" s="165">
        <f>+'[3]ABRIL 30 DE 2013'!O155</f>
        <v>739</v>
      </c>
    </row>
    <row r="114" spans="1:14" s="33" customFormat="1" ht="37.5" customHeight="1" x14ac:dyDescent="0.35">
      <c r="A114" s="56">
        <v>302</v>
      </c>
      <c r="B114" s="57" t="s">
        <v>122</v>
      </c>
      <c r="C114" s="71" t="s">
        <v>123</v>
      </c>
      <c r="D114" s="93">
        <f>+'[3]ABRIL 30 DE 2013'!E153</f>
        <v>50</v>
      </c>
      <c r="E114" s="59">
        <f>+G114+H114</f>
        <v>109</v>
      </c>
      <c r="F114" s="164">
        <f>+E114/D114-1</f>
        <v>1.1800000000000002</v>
      </c>
      <c r="G114" s="165">
        <f>+'[3]ABRIL 30 DE 2013'!H153</f>
        <v>109</v>
      </c>
      <c r="H114" s="165">
        <f>+'[3]ABRIL 30 DE 2013'!I153</f>
        <v>0</v>
      </c>
      <c r="I114" s="165">
        <f>+'[3]ABRIL 30 DE 2013'!J153</f>
        <v>85</v>
      </c>
      <c r="J114" s="165">
        <f>+'[3]ABRIL 30 DE 2013'!K153</f>
        <v>0</v>
      </c>
      <c r="K114" s="165">
        <f>+'[3]ABRIL 30 DE 2013'!L153</f>
        <v>85</v>
      </c>
      <c r="L114" s="165">
        <f>+'[3]ABRIL 30 DE 2013'!M153</f>
        <v>24</v>
      </c>
      <c r="M114" s="165">
        <f>+'[3]ABRIL 30 DE 2013'!N153</f>
        <v>0</v>
      </c>
      <c r="N114" s="165">
        <f>+'[3]ABRIL 30 DE 2013'!O153</f>
        <v>24</v>
      </c>
    </row>
    <row r="115" spans="1:14" s="33" customFormat="1" ht="27.75" customHeight="1" thickBot="1" x14ac:dyDescent="0.4">
      <c r="A115" s="75"/>
      <c r="B115" s="166"/>
      <c r="C115" s="167"/>
      <c r="D115" s="168"/>
      <c r="E115" s="47"/>
      <c r="F115" s="169"/>
      <c r="G115" s="168"/>
      <c r="H115" s="168"/>
      <c r="I115" s="168"/>
      <c r="J115" s="168"/>
      <c r="K115" s="168"/>
      <c r="L115" s="168"/>
      <c r="M115" s="168"/>
      <c r="N115" s="170"/>
    </row>
    <row r="116" spans="1:14" s="39" customFormat="1" ht="37.5" customHeight="1" thickBot="1" x14ac:dyDescent="0.4">
      <c r="A116" s="97"/>
      <c r="B116" s="334" t="s">
        <v>124</v>
      </c>
      <c r="C116" s="334"/>
      <c r="D116" s="157">
        <f>+D117+D118</f>
        <v>1438</v>
      </c>
      <c r="E116" s="36">
        <f>+E117+E118</f>
        <v>2498</v>
      </c>
      <c r="F116" s="158">
        <f>+E116/D116-1</f>
        <v>0.73713490959666195</v>
      </c>
      <c r="G116" s="157">
        <f>+G117+G118</f>
        <v>2494</v>
      </c>
      <c r="H116" s="157">
        <f t="shared" ref="H116:N116" si="28">+H117+H118</f>
        <v>4</v>
      </c>
      <c r="I116" s="157">
        <f t="shared" si="28"/>
        <v>1291</v>
      </c>
      <c r="J116" s="157">
        <f t="shared" si="28"/>
        <v>4</v>
      </c>
      <c r="K116" s="157">
        <f t="shared" si="28"/>
        <v>1295</v>
      </c>
      <c r="L116" s="157">
        <f t="shared" si="28"/>
        <v>1203</v>
      </c>
      <c r="M116" s="157">
        <f t="shared" si="28"/>
        <v>0</v>
      </c>
      <c r="N116" s="159">
        <f t="shared" si="28"/>
        <v>1203</v>
      </c>
    </row>
    <row r="117" spans="1:14" s="33" customFormat="1" ht="37.5" customHeight="1" x14ac:dyDescent="0.35">
      <c r="A117" s="51">
        <v>303</v>
      </c>
      <c r="B117" s="41" t="s">
        <v>20</v>
      </c>
      <c r="C117" s="68" t="s">
        <v>125</v>
      </c>
      <c r="D117" s="160">
        <f>+'[3]ABRIL 30 DE 2013'!E157</f>
        <v>1382</v>
      </c>
      <c r="E117" s="53">
        <f>+G117+H117</f>
        <v>2282</v>
      </c>
      <c r="F117" s="161">
        <f>+E117/D117-1</f>
        <v>0.65123010130246017</v>
      </c>
      <c r="G117" s="162">
        <f>+'[3]ABRIL 30 DE 2013'!H157</f>
        <v>2278</v>
      </c>
      <c r="H117" s="162">
        <f>+'[3]ABRIL 30 DE 2013'!I157</f>
        <v>4</v>
      </c>
      <c r="I117" s="162">
        <f>+'[3]ABRIL 30 DE 2013'!J157</f>
        <v>1163</v>
      </c>
      <c r="J117" s="162">
        <f>+'[3]ABRIL 30 DE 2013'!K157</f>
        <v>4</v>
      </c>
      <c r="K117" s="162">
        <f>+'[3]ABRIL 30 DE 2013'!L157</f>
        <v>1167</v>
      </c>
      <c r="L117" s="162">
        <f>+'[3]ABRIL 30 DE 2013'!M157</f>
        <v>1115</v>
      </c>
      <c r="M117" s="162">
        <f>+'[3]ABRIL 30 DE 2013'!N157</f>
        <v>0</v>
      </c>
      <c r="N117" s="162">
        <f>+'[3]ABRIL 30 DE 2013'!O157</f>
        <v>1115</v>
      </c>
    </row>
    <row r="118" spans="1:14" s="33" customFormat="1" ht="37.5" customHeight="1" x14ac:dyDescent="0.35">
      <c r="A118" s="56">
        <v>305</v>
      </c>
      <c r="B118" s="57" t="s">
        <v>20</v>
      </c>
      <c r="C118" s="131" t="s">
        <v>126</v>
      </c>
      <c r="D118" s="93">
        <f>+'[3]ABRIL 30 DE 2013'!E159</f>
        <v>56</v>
      </c>
      <c r="E118" s="59">
        <f>+G118+H118</f>
        <v>216</v>
      </c>
      <c r="F118" s="164">
        <f>+E118/D118-1</f>
        <v>2.8571428571428572</v>
      </c>
      <c r="G118" s="165">
        <f>+'[3]ABRIL 30 DE 2013'!H159</f>
        <v>216</v>
      </c>
      <c r="H118" s="165">
        <f>+'[3]ABRIL 30 DE 2013'!I159</f>
        <v>0</v>
      </c>
      <c r="I118" s="165">
        <f>+'[3]ABRIL 30 DE 2013'!J159</f>
        <v>128</v>
      </c>
      <c r="J118" s="165">
        <f>+'[3]ABRIL 30 DE 2013'!K159</f>
        <v>0</v>
      </c>
      <c r="K118" s="165">
        <f>+'[3]ABRIL 30 DE 2013'!L159</f>
        <v>128</v>
      </c>
      <c r="L118" s="165">
        <f>+'[3]ABRIL 30 DE 2013'!M159</f>
        <v>88</v>
      </c>
      <c r="M118" s="165">
        <f>+'[3]ABRIL 30 DE 2013'!N159</f>
        <v>0</v>
      </c>
      <c r="N118" s="165">
        <f>+'[3]ABRIL 30 DE 2013'!O159</f>
        <v>88</v>
      </c>
    </row>
    <row r="119" spans="1:14" s="33" customFormat="1" ht="26.25" customHeight="1" thickBot="1" x14ac:dyDescent="0.4">
      <c r="A119" s="75"/>
      <c r="B119" s="166"/>
      <c r="C119" s="167"/>
      <c r="D119" s="168"/>
      <c r="E119" s="47"/>
      <c r="F119" s="169"/>
      <c r="G119" s="168"/>
      <c r="H119" s="168"/>
      <c r="I119" s="168"/>
      <c r="J119" s="168"/>
      <c r="K119" s="168"/>
      <c r="L119" s="168"/>
      <c r="M119" s="168"/>
      <c r="N119" s="170"/>
    </row>
    <row r="120" spans="1:14" s="39" customFormat="1" ht="37.5" customHeight="1" thickBot="1" x14ac:dyDescent="0.4">
      <c r="A120" s="97"/>
      <c r="B120" s="334" t="s">
        <v>127</v>
      </c>
      <c r="C120" s="334"/>
      <c r="D120" s="157">
        <f>+D121+D122</f>
        <v>1844</v>
      </c>
      <c r="E120" s="36">
        <f>+E121+E122</f>
        <v>2397</v>
      </c>
      <c r="F120" s="158">
        <f>+E120/D120-1</f>
        <v>0.29989154013015185</v>
      </c>
      <c r="G120" s="157">
        <f t="shared" ref="G120:N120" si="29">+G121+G122</f>
        <v>2317</v>
      </c>
      <c r="H120" s="157">
        <f t="shared" si="29"/>
        <v>80</v>
      </c>
      <c r="I120" s="157">
        <f t="shared" si="29"/>
        <v>884</v>
      </c>
      <c r="J120" s="157">
        <f t="shared" si="29"/>
        <v>48</v>
      </c>
      <c r="K120" s="157">
        <f t="shared" si="29"/>
        <v>932</v>
      </c>
      <c r="L120" s="157">
        <f t="shared" si="29"/>
        <v>1433</v>
      </c>
      <c r="M120" s="157">
        <f t="shared" si="29"/>
        <v>32</v>
      </c>
      <c r="N120" s="159">
        <f t="shared" si="29"/>
        <v>1465</v>
      </c>
    </row>
    <row r="121" spans="1:14" s="33" customFormat="1" ht="37.5" customHeight="1" x14ac:dyDescent="0.35">
      <c r="A121" s="51">
        <v>307</v>
      </c>
      <c r="B121" s="41" t="s">
        <v>128</v>
      </c>
      <c r="C121" s="68" t="s">
        <v>129</v>
      </c>
      <c r="D121" s="160">
        <f>+'[3]ABRIL 30 DE 2013'!E161</f>
        <v>256</v>
      </c>
      <c r="E121" s="53">
        <f>+G121+H121</f>
        <v>925</v>
      </c>
      <c r="F121" s="161">
        <f>+E121/D121-1</f>
        <v>2.61328125</v>
      </c>
      <c r="G121" s="162">
        <f>+'[3]ABRIL 30 DE 2013'!H161</f>
        <v>845</v>
      </c>
      <c r="H121" s="162">
        <f>+'[3]ABRIL 30 DE 2013'!I161</f>
        <v>80</v>
      </c>
      <c r="I121" s="162">
        <f>+'[3]ABRIL 30 DE 2013'!J161</f>
        <v>535</v>
      </c>
      <c r="J121" s="162">
        <f>+'[3]ABRIL 30 DE 2013'!K161</f>
        <v>48</v>
      </c>
      <c r="K121" s="162">
        <f>+'[3]ABRIL 30 DE 2013'!L161</f>
        <v>583</v>
      </c>
      <c r="L121" s="162">
        <f>+'[3]ABRIL 30 DE 2013'!M161</f>
        <v>310</v>
      </c>
      <c r="M121" s="162">
        <f>+'[3]ABRIL 30 DE 2013'!N161</f>
        <v>32</v>
      </c>
      <c r="N121" s="162">
        <f>+'[3]ABRIL 30 DE 2013'!O161</f>
        <v>342</v>
      </c>
    </row>
    <row r="122" spans="1:14" s="33" customFormat="1" ht="37.5" customHeight="1" x14ac:dyDescent="0.35">
      <c r="A122" s="56">
        <v>323</v>
      </c>
      <c r="B122" s="57" t="s">
        <v>130</v>
      </c>
      <c r="C122" s="71" t="s">
        <v>129</v>
      </c>
      <c r="D122" s="93">
        <f>+'[3]ABRIL 30 DE 2013'!E163</f>
        <v>1588</v>
      </c>
      <c r="E122" s="59">
        <f>+G122+H122</f>
        <v>1472</v>
      </c>
      <c r="F122" s="164">
        <f>+E122/D122-1</f>
        <v>-7.3047858942065447E-2</v>
      </c>
      <c r="G122" s="165">
        <f>+'[3]ABRIL 30 DE 2013'!H163</f>
        <v>1472</v>
      </c>
      <c r="H122" s="165">
        <f>+'[3]ABRIL 30 DE 2013'!I163</f>
        <v>0</v>
      </c>
      <c r="I122" s="165">
        <f>+'[3]ABRIL 30 DE 2013'!J163</f>
        <v>349</v>
      </c>
      <c r="J122" s="165">
        <f>+'[3]ABRIL 30 DE 2013'!K163</f>
        <v>0</v>
      </c>
      <c r="K122" s="165">
        <f>+'[3]ABRIL 30 DE 2013'!L163</f>
        <v>349</v>
      </c>
      <c r="L122" s="165">
        <f>+'[3]ABRIL 30 DE 2013'!M163</f>
        <v>1123</v>
      </c>
      <c r="M122" s="165">
        <f>+'[3]ABRIL 30 DE 2013'!N163</f>
        <v>0</v>
      </c>
      <c r="N122" s="165">
        <f>+'[3]ABRIL 30 DE 2013'!O163</f>
        <v>1123</v>
      </c>
    </row>
    <row r="123" spans="1:14" s="33" customFormat="1" ht="27.75" customHeight="1" thickBot="1" x14ac:dyDescent="0.25">
      <c r="A123" s="45"/>
      <c r="B123" s="166"/>
      <c r="C123" s="167"/>
      <c r="D123" s="168"/>
      <c r="E123" s="47"/>
      <c r="F123" s="169"/>
      <c r="G123" s="168"/>
      <c r="H123" s="168"/>
      <c r="I123" s="168"/>
      <c r="J123" s="168"/>
      <c r="K123" s="168"/>
      <c r="L123" s="168"/>
      <c r="M123" s="168"/>
      <c r="N123" s="170"/>
    </row>
    <row r="124" spans="1:14" s="39" customFormat="1" ht="37.5" customHeight="1" thickBot="1" x14ac:dyDescent="0.25">
      <c r="A124" s="35"/>
      <c r="B124" s="334" t="s">
        <v>131</v>
      </c>
      <c r="C124" s="334"/>
      <c r="D124" s="157">
        <f>+D125+D126</f>
        <v>1490</v>
      </c>
      <c r="E124" s="36">
        <f t="shared" ref="E124:N124" si="30">+E125+E126</f>
        <v>2141</v>
      </c>
      <c r="F124" s="158">
        <f t="shared" si="30"/>
        <v>0.63371794871794873</v>
      </c>
      <c r="G124" s="157">
        <f t="shared" si="30"/>
        <v>2022</v>
      </c>
      <c r="H124" s="157">
        <f t="shared" si="30"/>
        <v>119</v>
      </c>
      <c r="I124" s="157">
        <f t="shared" si="30"/>
        <v>742</v>
      </c>
      <c r="J124" s="157">
        <f t="shared" si="30"/>
        <v>46</v>
      </c>
      <c r="K124" s="157">
        <f t="shared" si="30"/>
        <v>788</v>
      </c>
      <c r="L124" s="157">
        <f t="shared" si="30"/>
        <v>1280</v>
      </c>
      <c r="M124" s="157">
        <f t="shared" si="30"/>
        <v>73</v>
      </c>
      <c r="N124" s="159">
        <f t="shared" si="30"/>
        <v>1353</v>
      </c>
    </row>
    <row r="125" spans="1:14" s="33" customFormat="1" ht="37.5" customHeight="1" x14ac:dyDescent="0.35">
      <c r="A125" s="51">
        <v>308</v>
      </c>
      <c r="B125" s="41" t="s">
        <v>23</v>
      </c>
      <c r="C125" s="68" t="s">
        <v>132</v>
      </c>
      <c r="D125" s="160">
        <f>+'[3]ABRIL 30 DE 2013'!E165</f>
        <v>840</v>
      </c>
      <c r="E125" s="53">
        <f>+G125+H125</f>
        <v>1897</v>
      </c>
      <c r="F125" s="161">
        <f>+E125/D125-1</f>
        <v>1.2583333333333333</v>
      </c>
      <c r="G125" s="162">
        <f>+'[3]ABRIL 30 DE 2013'!H165</f>
        <v>1778</v>
      </c>
      <c r="H125" s="162">
        <f>+'[3]ABRIL 30 DE 2013'!I165</f>
        <v>119</v>
      </c>
      <c r="I125" s="162">
        <f>+'[3]ABRIL 30 DE 2013'!J165</f>
        <v>740</v>
      </c>
      <c r="J125" s="162">
        <f>+'[3]ABRIL 30 DE 2013'!K165</f>
        <v>46</v>
      </c>
      <c r="K125" s="162">
        <f>+'[3]ABRIL 30 DE 2013'!L165</f>
        <v>786</v>
      </c>
      <c r="L125" s="162">
        <f>+'[3]ABRIL 30 DE 2013'!M165</f>
        <v>1038</v>
      </c>
      <c r="M125" s="162">
        <f>+'[3]ABRIL 30 DE 2013'!N165</f>
        <v>73</v>
      </c>
      <c r="N125" s="162">
        <f>+'[3]ABRIL 30 DE 2013'!O165</f>
        <v>1111</v>
      </c>
    </row>
    <row r="126" spans="1:14" s="33" customFormat="1" ht="37.5" customHeight="1" x14ac:dyDescent="0.2">
      <c r="A126" s="171">
        <v>324</v>
      </c>
      <c r="B126" s="57" t="s">
        <v>75</v>
      </c>
      <c r="C126" s="71" t="s">
        <v>133</v>
      </c>
      <c r="D126" s="93">
        <f>+'[3]ABRIL 30 DE 2013'!E167</f>
        <v>650</v>
      </c>
      <c r="E126" s="59">
        <f>+G126+H126</f>
        <v>244</v>
      </c>
      <c r="F126" s="164">
        <f>+E126/D126-1</f>
        <v>-0.62461538461538457</v>
      </c>
      <c r="G126" s="165">
        <f>+'[3]ABRIL 30 DE 2013'!H167</f>
        <v>244</v>
      </c>
      <c r="H126" s="165">
        <f>+'[3]ABRIL 30 DE 2013'!I167</f>
        <v>0</v>
      </c>
      <c r="I126" s="165">
        <f>+'[3]ABRIL 30 DE 2013'!J167</f>
        <v>2</v>
      </c>
      <c r="J126" s="165">
        <f>+'[3]ABRIL 30 DE 2013'!K167</f>
        <v>0</v>
      </c>
      <c r="K126" s="165">
        <f>+'[3]ABRIL 30 DE 2013'!L167</f>
        <v>2</v>
      </c>
      <c r="L126" s="165">
        <f>+'[3]ABRIL 30 DE 2013'!M167</f>
        <v>242</v>
      </c>
      <c r="M126" s="165">
        <f>+'[3]ABRIL 30 DE 2013'!N167</f>
        <v>0</v>
      </c>
      <c r="N126" s="165">
        <f>+'[3]ABRIL 30 DE 2013'!O167</f>
        <v>242</v>
      </c>
    </row>
    <row r="127" spans="1:14" s="33" customFormat="1" ht="28.5" customHeight="1" thickBot="1" x14ac:dyDescent="0.25">
      <c r="A127" s="45"/>
      <c r="B127" s="166"/>
      <c r="C127" s="167"/>
      <c r="D127" s="172"/>
      <c r="E127" s="173"/>
      <c r="F127" s="169"/>
      <c r="G127" s="168"/>
      <c r="H127" s="168"/>
      <c r="I127" s="168"/>
      <c r="J127" s="168"/>
      <c r="K127" s="168"/>
      <c r="L127" s="168"/>
      <c r="M127" s="168"/>
      <c r="N127" s="170"/>
    </row>
    <row r="128" spans="1:14" s="39" customFormat="1" ht="37.5" customHeight="1" thickBot="1" x14ac:dyDescent="0.4">
      <c r="A128" s="97"/>
      <c r="B128" s="334" t="s">
        <v>134</v>
      </c>
      <c r="C128" s="334"/>
      <c r="D128" s="157">
        <f>+D129</f>
        <v>100</v>
      </c>
      <c r="E128" s="36">
        <f>+E129</f>
        <v>498</v>
      </c>
      <c r="F128" s="158">
        <f>+E128/D128-1</f>
        <v>3.9800000000000004</v>
      </c>
      <c r="G128" s="157">
        <f t="shared" ref="G128:N128" si="31">+G129</f>
        <v>497</v>
      </c>
      <c r="H128" s="157">
        <f t="shared" si="31"/>
        <v>1</v>
      </c>
      <c r="I128" s="157">
        <f t="shared" si="31"/>
        <v>402</v>
      </c>
      <c r="J128" s="157">
        <f t="shared" si="31"/>
        <v>1</v>
      </c>
      <c r="K128" s="157">
        <f t="shared" si="31"/>
        <v>403</v>
      </c>
      <c r="L128" s="157">
        <f t="shared" si="31"/>
        <v>95</v>
      </c>
      <c r="M128" s="157">
        <f t="shared" si="31"/>
        <v>0</v>
      </c>
      <c r="N128" s="159">
        <f t="shared" si="31"/>
        <v>95</v>
      </c>
    </row>
    <row r="129" spans="1:14" s="33" customFormat="1" ht="37.5" customHeight="1" x14ac:dyDescent="0.35">
      <c r="A129" s="51">
        <v>313</v>
      </c>
      <c r="B129" s="41" t="s">
        <v>20</v>
      </c>
      <c r="C129" s="68" t="s">
        <v>135</v>
      </c>
      <c r="D129" s="160">
        <f>+'[3]ABRIL 30 DE 2013'!E169</f>
        <v>100</v>
      </c>
      <c r="E129" s="53">
        <f>+G129+H129</f>
        <v>498</v>
      </c>
      <c r="F129" s="161">
        <f>+E129/D129-1</f>
        <v>3.9800000000000004</v>
      </c>
      <c r="G129" s="162">
        <f>+'[3]ABRIL 30 DE 2013'!H169</f>
        <v>497</v>
      </c>
      <c r="H129" s="162">
        <f>+'[3]ABRIL 30 DE 2013'!I169</f>
        <v>1</v>
      </c>
      <c r="I129" s="162">
        <f>+'[3]ABRIL 30 DE 2013'!J169</f>
        <v>402</v>
      </c>
      <c r="J129" s="162">
        <f>+'[3]ABRIL 30 DE 2013'!K169</f>
        <v>1</v>
      </c>
      <c r="K129" s="162">
        <f>+'[3]ABRIL 30 DE 2013'!L169</f>
        <v>403</v>
      </c>
      <c r="L129" s="162">
        <f>+'[3]ABRIL 30 DE 2013'!M169</f>
        <v>95</v>
      </c>
      <c r="M129" s="162">
        <f>+'[3]ABRIL 30 DE 2013'!N169</f>
        <v>0</v>
      </c>
      <c r="N129" s="162">
        <f>+'[3]ABRIL 30 DE 2013'!O169</f>
        <v>95</v>
      </c>
    </row>
    <row r="130" spans="1:14" s="33" customFormat="1" ht="24.75" customHeight="1" thickBot="1" x14ac:dyDescent="0.4">
      <c r="A130" s="75"/>
      <c r="B130" s="166"/>
      <c r="C130" s="167"/>
      <c r="D130" s="168"/>
      <c r="E130" s="47"/>
      <c r="F130" s="169"/>
      <c r="G130" s="168"/>
      <c r="H130" s="168"/>
      <c r="I130" s="168"/>
      <c r="J130" s="168"/>
      <c r="K130" s="168"/>
      <c r="L130" s="168"/>
      <c r="M130" s="168"/>
      <c r="N130" s="170"/>
    </row>
    <row r="131" spans="1:14" s="39" customFormat="1" ht="37.5" customHeight="1" thickBot="1" x14ac:dyDescent="0.4">
      <c r="A131" s="97"/>
      <c r="B131" s="334" t="s">
        <v>136</v>
      </c>
      <c r="C131" s="334"/>
      <c r="D131" s="157">
        <f>+D132+D133+D134</f>
        <v>471</v>
      </c>
      <c r="E131" s="36">
        <f>+E132+E133+E134</f>
        <v>1325</v>
      </c>
      <c r="F131" s="158">
        <f>+E131/D131-1</f>
        <v>1.8131634819532909</v>
      </c>
      <c r="G131" s="157">
        <f t="shared" ref="G131:N131" si="32">+G132+G133+G134</f>
        <v>1223</v>
      </c>
      <c r="H131" s="157">
        <f t="shared" si="32"/>
        <v>102</v>
      </c>
      <c r="I131" s="157">
        <f t="shared" si="32"/>
        <v>587</v>
      </c>
      <c r="J131" s="157">
        <f t="shared" si="32"/>
        <v>54</v>
      </c>
      <c r="K131" s="157">
        <f t="shared" si="32"/>
        <v>641</v>
      </c>
      <c r="L131" s="157">
        <f t="shared" si="32"/>
        <v>636</v>
      </c>
      <c r="M131" s="157">
        <f t="shared" si="32"/>
        <v>48</v>
      </c>
      <c r="N131" s="159">
        <f t="shared" si="32"/>
        <v>684</v>
      </c>
    </row>
    <row r="132" spans="1:14" s="33" customFormat="1" ht="37.5" customHeight="1" x14ac:dyDescent="0.35">
      <c r="A132" s="51">
        <v>315</v>
      </c>
      <c r="B132" s="41" t="s">
        <v>20</v>
      </c>
      <c r="C132" s="68" t="s">
        <v>137</v>
      </c>
      <c r="D132" s="174">
        <f>+'[3]ABRIL 30 DE 2013'!E173</f>
        <v>91</v>
      </c>
      <c r="E132" s="175">
        <f>+G132+H132</f>
        <v>178</v>
      </c>
      <c r="F132" s="176">
        <f>+E132/D132-1</f>
        <v>0.95604395604395598</v>
      </c>
      <c r="G132" s="174">
        <f>+'[3]ABRIL 30 DE 2013'!H173</f>
        <v>178</v>
      </c>
      <c r="H132" s="174">
        <f>+'[3]ABRIL 30 DE 2013'!I173</f>
        <v>0</v>
      </c>
      <c r="I132" s="174">
        <f>+'[3]ABRIL 30 DE 2013'!J173</f>
        <v>67</v>
      </c>
      <c r="J132" s="174">
        <f>+'[3]ABRIL 30 DE 2013'!K173</f>
        <v>0</v>
      </c>
      <c r="K132" s="174">
        <f>+'[3]ABRIL 30 DE 2013'!L173</f>
        <v>67</v>
      </c>
      <c r="L132" s="174">
        <f>+'[3]ABRIL 30 DE 2013'!M173</f>
        <v>111</v>
      </c>
      <c r="M132" s="174">
        <f>+'[3]ABRIL 30 DE 2013'!N173</f>
        <v>0</v>
      </c>
      <c r="N132" s="174">
        <f>+'[3]ABRIL 30 DE 2013'!O173</f>
        <v>111</v>
      </c>
    </row>
    <row r="133" spans="1:14" s="33" customFormat="1" ht="37.5" customHeight="1" x14ac:dyDescent="0.35">
      <c r="A133" s="56">
        <v>316</v>
      </c>
      <c r="B133" s="57" t="s">
        <v>20</v>
      </c>
      <c r="C133" s="71" t="s">
        <v>138</v>
      </c>
      <c r="D133" s="177">
        <f>+'[3]ABRIL 30 DE 2013'!E175</f>
        <v>68</v>
      </c>
      <c r="E133" s="178">
        <f>+G133+H133</f>
        <v>79</v>
      </c>
      <c r="F133" s="179">
        <f>+E133/D133-1</f>
        <v>0.16176470588235303</v>
      </c>
      <c r="G133" s="177">
        <f>+'[3]ABRIL 30 DE 2013'!H175</f>
        <v>79</v>
      </c>
      <c r="H133" s="177">
        <f>+'[3]ABRIL 30 DE 2013'!I175</f>
        <v>0</v>
      </c>
      <c r="I133" s="177">
        <f>+'[3]ABRIL 30 DE 2013'!J175</f>
        <v>42</v>
      </c>
      <c r="J133" s="177">
        <f>+'[3]ABRIL 30 DE 2013'!K175</f>
        <v>0</v>
      </c>
      <c r="K133" s="177">
        <f>+'[3]ABRIL 30 DE 2013'!L175</f>
        <v>42</v>
      </c>
      <c r="L133" s="177">
        <f>+'[3]ABRIL 30 DE 2013'!M175</f>
        <v>37</v>
      </c>
      <c r="M133" s="177">
        <f>+'[3]ABRIL 30 DE 2013'!N175</f>
        <v>0</v>
      </c>
      <c r="N133" s="177">
        <f>+'[3]ABRIL 30 DE 2013'!O175</f>
        <v>37</v>
      </c>
    </row>
    <row r="134" spans="1:14" s="33" customFormat="1" ht="37.5" customHeight="1" x14ac:dyDescent="0.35">
      <c r="A134" s="56">
        <v>314</v>
      </c>
      <c r="B134" s="57" t="s">
        <v>20</v>
      </c>
      <c r="C134" s="71" t="s">
        <v>139</v>
      </c>
      <c r="D134" s="177">
        <f>+'[3]ABRIL 30 DE 2013'!E171</f>
        <v>312</v>
      </c>
      <c r="E134" s="178">
        <f>+G134+H134</f>
        <v>1068</v>
      </c>
      <c r="F134" s="179">
        <f>+E134/D134-1</f>
        <v>2.4230769230769229</v>
      </c>
      <c r="G134" s="177">
        <f>+'[3]ABRIL 30 DE 2013'!H171</f>
        <v>966</v>
      </c>
      <c r="H134" s="177">
        <f>+'[3]ABRIL 30 DE 2013'!I171</f>
        <v>102</v>
      </c>
      <c r="I134" s="177">
        <f>+'[3]ABRIL 30 DE 2013'!J171</f>
        <v>478</v>
      </c>
      <c r="J134" s="177">
        <f>+'[3]ABRIL 30 DE 2013'!K171</f>
        <v>54</v>
      </c>
      <c r="K134" s="177">
        <f>+'[3]ABRIL 30 DE 2013'!L171</f>
        <v>532</v>
      </c>
      <c r="L134" s="177">
        <f>+'[3]ABRIL 30 DE 2013'!M171</f>
        <v>488</v>
      </c>
      <c r="M134" s="177">
        <f>+'[3]ABRIL 30 DE 2013'!N171</f>
        <v>48</v>
      </c>
      <c r="N134" s="177">
        <f>+'[3]ABRIL 30 DE 2013'!O171</f>
        <v>536</v>
      </c>
    </row>
    <row r="135" spans="1:14" s="33" customFormat="1" ht="27.75" customHeight="1" thickBot="1" x14ac:dyDescent="0.4">
      <c r="A135" s="75"/>
      <c r="B135" s="166"/>
      <c r="C135" s="167"/>
      <c r="D135" s="168"/>
      <c r="E135" s="47"/>
      <c r="F135" s="169"/>
      <c r="G135" s="168"/>
      <c r="H135" s="168"/>
      <c r="I135" s="168"/>
      <c r="J135" s="168"/>
      <c r="K135" s="168"/>
      <c r="L135" s="168"/>
      <c r="M135" s="168"/>
      <c r="N135" s="170"/>
    </row>
    <row r="136" spans="1:14" s="39" customFormat="1" ht="37.5" customHeight="1" thickBot="1" x14ac:dyDescent="0.4">
      <c r="A136" s="97"/>
      <c r="B136" s="334" t="s">
        <v>140</v>
      </c>
      <c r="C136" s="334"/>
      <c r="D136" s="157">
        <f>+D137</f>
        <v>136</v>
      </c>
      <c r="E136" s="36">
        <f>+E137</f>
        <v>204</v>
      </c>
      <c r="F136" s="158">
        <f>+E136/D136-1</f>
        <v>0.5</v>
      </c>
      <c r="G136" s="157">
        <f t="shared" ref="G136:N136" si="33">+G137</f>
        <v>194</v>
      </c>
      <c r="H136" s="157">
        <f t="shared" si="33"/>
        <v>10</v>
      </c>
      <c r="I136" s="157">
        <f t="shared" si="33"/>
        <v>68</v>
      </c>
      <c r="J136" s="157">
        <f t="shared" si="33"/>
        <v>4</v>
      </c>
      <c r="K136" s="157">
        <f t="shared" si="33"/>
        <v>72</v>
      </c>
      <c r="L136" s="157">
        <f t="shared" si="33"/>
        <v>126</v>
      </c>
      <c r="M136" s="157">
        <f t="shared" si="33"/>
        <v>6</v>
      </c>
      <c r="N136" s="159">
        <f t="shared" si="33"/>
        <v>132</v>
      </c>
    </row>
    <row r="137" spans="1:14" s="33" customFormat="1" ht="37.5" customHeight="1" x14ac:dyDescent="0.35">
      <c r="A137" s="51">
        <v>318</v>
      </c>
      <c r="B137" s="41" t="s">
        <v>20</v>
      </c>
      <c r="C137" s="68" t="s">
        <v>141</v>
      </c>
      <c r="D137" s="160">
        <f>+'[3]ABRIL 30 DE 2013'!E177</f>
        <v>136</v>
      </c>
      <c r="E137" s="53">
        <f>+G137+H137</f>
        <v>204</v>
      </c>
      <c r="F137" s="161">
        <f>+E137/D137-1</f>
        <v>0.5</v>
      </c>
      <c r="G137" s="162">
        <f>+'[3]ABRIL 30 DE 2013'!H177</f>
        <v>194</v>
      </c>
      <c r="H137" s="162">
        <f>+'[3]ABRIL 30 DE 2013'!I177</f>
        <v>10</v>
      </c>
      <c r="I137" s="162">
        <f>+'[3]ABRIL 30 DE 2013'!J177</f>
        <v>68</v>
      </c>
      <c r="J137" s="162">
        <f>+'[3]ABRIL 30 DE 2013'!K177</f>
        <v>4</v>
      </c>
      <c r="K137" s="162">
        <f>+'[3]ABRIL 30 DE 2013'!L177</f>
        <v>72</v>
      </c>
      <c r="L137" s="162">
        <f>+'[3]ABRIL 30 DE 2013'!M177</f>
        <v>126</v>
      </c>
      <c r="M137" s="162">
        <f>+'[3]ABRIL 30 DE 2013'!N177</f>
        <v>6</v>
      </c>
      <c r="N137" s="162">
        <f>+'[3]ABRIL 30 DE 2013'!O177</f>
        <v>132</v>
      </c>
    </row>
    <row r="138" spans="1:14" s="121" customFormat="1" ht="23.25" customHeight="1" thickBot="1" x14ac:dyDescent="0.4">
      <c r="A138" s="75"/>
      <c r="B138" s="166"/>
      <c r="C138" s="167"/>
      <c r="D138" s="168"/>
      <c r="E138" s="47"/>
      <c r="F138" s="169"/>
      <c r="G138" s="168"/>
      <c r="H138" s="168"/>
      <c r="I138" s="168"/>
      <c r="J138" s="168"/>
      <c r="K138" s="168"/>
      <c r="L138" s="168"/>
      <c r="M138" s="168"/>
      <c r="N138" s="170"/>
    </row>
    <row r="139" spans="1:14" s="2" customFormat="1" ht="29.25" customHeight="1" thickBot="1" x14ac:dyDescent="0.4">
      <c r="A139" s="97"/>
      <c r="B139" s="334" t="s">
        <v>142</v>
      </c>
      <c r="C139" s="334"/>
      <c r="D139" s="157">
        <f>+D140+D141</f>
        <v>557</v>
      </c>
      <c r="E139" s="36">
        <f>+E140+E141</f>
        <v>1219</v>
      </c>
      <c r="F139" s="158">
        <f>+E139/D139-1</f>
        <v>1.1885098743267504</v>
      </c>
      <c r="G139" s="157">
        <f t="shared" ref="G139:N139" si="34">+G140+G141</f>
        <v>1115</v>
      </c>
      <c r="H139" s="157">
        <f t="shared" si="34"/>
        <v>104</v>
      </c>
      <c r="I139" s="157">
        <f t="shared" si="34"/>
        <v>756</v>
      </c>
      <c r="J139" s="157">
        <f t="shared" si="34"/>
        <v>83</v>
      </c>
      <c r="K139" s="157">
        <f t="shared" si="34"/>
        <v>839</v>
      </c>
      <c r="L139" s="157">
        <f t="shared" si="34"/>
        <v>359</v>
      </c>
      <c r="M139" s="157">
        <f t="shared" si="34"/>
        <v>21</v>
      </c>
      <c r="N139" s="159">
        <f t="shared" si="34"/>
        <v>380</v>
      </c>
    </row>
    <row r="140" spans="1:14" s="121" customFormat="1" ht="39.75" customHeight="1" x14ac:dyDescent="0.35">
      <c r="A140" s="51">
        <v>320</v>
      </c>
      <c r="B140" s="41" t="s">
        <v>143</v>
      </c>
      <c r="C140" s="68" t="s">
        <v>144</v>
      </c>
      <c r="D140" s="160">
        <f>+'[3]ABRIL 30 DE 2013'!E181</f>
        <v>45</v>
      </c>
      <c r="E140" s="53">
        <f>+G140+H140</f>
        <v>43</v>
      </c>
      <c r="F140" s="161">
        <f>+E140/D140-1</f>
        <v>-4.4444444444444398E-2</v>
      </c>
      <c r="G140" s="162">
        <f>+'[3]ABRIL 30 DE 2013'!H181</f>
        <v>42</v>
      </c>
      <c r="H140" s="162">
        <f>+'[3]ABRIL 30 DE 2013'!I181</f>
        <v>1</v>
      </c>
      <c r="I140" s="162">
        <f>+'[3]ABRIL 30 DE 2013'!J181</f>
        <v>27</v>
      </c>
      <c r="J140" s="162">
        <f>+'[3]ABRIL 30 DE 2013'!K181</f>
        <v>1</v>
      </c>
      <c r="K140" s="162">
        <f>+'[3]ABRIL 30 DE 2013'!L181</f>
        <v>28</v>
      </c>
      <c r="L140" s="162">
        <f>+'[3]ABRIL 30 DE 2013'!M181</f>
        <v>15</v>
      </c>
      <c r="M140" s="162">
        <f>+'[3]ABRIL 30 DE 2013'!N181</f>
        <v>0</v>
      </c>
      <c r="N140" s="162">
        <f>+'[3]ABRIL 30 DE 2013'!O181</f>
        <v>15</v>
      </c>
    </row>
    <row r="141" spans="1:14" s="121" customFormat="1" ht="39.75" customHeight="1" thickBot="1" x14ac:dyDescent="0.4">
      <c r="A141" s="151">
        <v>319</v>
      </c>
      <c r="B141" s="102" t="s">
        <v>20</v>
      </c>
      <c r="C141" s="180" t="s">
        <v>145</v>
      </c>
      <c r="D141" s="181">
        <f>+'[3]ABRIL 30 DE 2013'!E179</f>
        <v>512</v>
      </c>
      <c r="E141" s="104">
        <f>+G141+H141</f>
        <v>1176</v>
      </c>
      <c r="F141" s="182">
        <f>+E141/D141-1</f>
        <v>1.296875</v>
      </c>
      <c r="G141" s="183">
        <f>+'[3]ABRIL 30 DE 2013'!H179</f>
        <v>1073</v>
      </c>
      <c r="H141" s="183">
        <f>+'[3]ABRIL 30 DE 2013'!I179</f>
        <v>103</v>
      </c>
      <c r="I141" s="183">
        <f>+'[3]ABRIL 30 DE 2013'!J179</f>
        <v>729</v>
      </c>
      <c r="J141" s="183">
        <f>+'[3]ABRIL 30 DE 2013'!K179</f>
        <v>82</v>
      </c>
      <c r="K141" s="183">
        <f>+'[3]ABRIL 30 DE 2013'!L179</f>
        <v>811</v>
      </c>
      <c r="L141" s="183">
        <f>+'[3]ABRIL 30 DE 2013'!M179</f>
        <v>344</v>
      </c>
      <c r="M141" s="183">
        <f>+'[3]ABRIL 30 DE 2013'!N179</f>
        <v>21</v>
      </c>
      <c r="N141" s="183">
        <f>+'[3]ABRIL 30 DE 2013'!O179</f>
        <v>365</v>
      </c>
    </row>
    <row r="142" spans="1:14" s="121" customFormat="1" ht="20.25" customHeight="1" x14ac:dyDescent="0.35">
      <c r="A142" s="78"/>
      <c r="B142" s="78"/>
      <c r="C142" s="78"/>
      <c r="D142" s="116"/>
      <c r="E142" s="118"/>
      <c r="F142" s="153"/>
      <c r="G142" s="116"/>
      <c r="H142" s="116"/>
      <c r="I142" s="118"/>
      <c r="J142" s="119"/>
      <c r="K142" s="116"/>
      <c r="L142" s="118"/>
      <c r="M142" s="118"/>
      <c r="N142" s="78"/>
    </row>
    <row r="143" spans="1:14" s="121" customFormat="1" ht="20.25" customHeight="1" x14ac:dyDescent="0.35">
      <c r="A143" s="78"/>
      <c r="B143" s="78"/>
      <c r="C143" s="78"/>
      <c r="D143" s="116"/>
      <c r="E143" s="116"/>
      <c r="F143" s="153"/>
      <c r="G143" s="116"/>
      <c r="H143" s="116"/>
      <c r="I143" s="118"/>
      <c r="J143" s="119"/>
      <c r="K143" s="116"/>
      <c r="L143" s="116"/>
      <c r="M143" s="118"/>
      <c r="N143" s="78"/>
    </row>
    <row r="144" spans="1:14" s="121" customFormat="1" ht="20.25" customHeight="1" thickBot="1" x14ac:dyDescent="0.4">
      <c r="A144" s="78"/>
      <c r="B144" s="78"/>
      <c r="C144" s="78"/>
      <c r="D144" s="116"/>
      <c r="E144" s="118"/>
      <c r="F144" s="153"/>
      <c r="G144" s="116"/>
      <c r="H144" s="34"/>
      <c r="I144" s="116"/>
      <c r="J144" s="119"/>
      <c r="K144" s="116"/>
      <c r="L144" s="116"/>
      <c r="M144" s="118"/>
      <c r="N144" s="120"/>
    </row>
    <row r="145" spans="1:14" s="123" customFormat="1" ht="39.75" customHeight="1" thickBot="1" x14ac:dyDescent="0.45">
      <c r="A145" s="184">
        <v>400</v>
      </c>
      <c r="B145" s="337" t="s">
        <v>146</v>
      </c>
      <c r="C145" s="337"/>
      <c r="D145" s="20">
        <f>+D147+D150+D153+D158</f>
        <v>7142</v>
      </c>
      <c r="E145" s="20">
        <f>+E147+E150+E153+E158</f>
        <v>12256</v>
      </c>
      <c r="F145" s="21">
        <f>+E145/D145-1</f>
        <v>0.71604592551106139</v>
      </c>
      <c r="G145" s="20">
        <f t="shared" ref="G145:N145" si="35">+G147+G150+G153+G158</f>
        <v>11353</v>
      </c>
      <c r="H145" s="22">
        <f t="shared" si="35"/>
        <v>903</v>
      </c>
      <c r="I145" s="22">
        <f t="shared" si="35"/>
        <v>3859</v>
      </c>
      <c r="J145" s="22">
        <f t="shared" si="35"/>
        <v>319</v>
      </c>
      <c r="K145" s="20">
        <f t="shared" si="35"/>
        <v>4178</v>
      </c>
      <c r="L145" s="20">
        <f t="shared" si="35"/>
        <v>7494</v>
      </c>
      <c r="M145" s="20">
        <f t="shared" si="35"/>
        <v>584</v>
      </c>
      <c r="N145" s="23">
        <f t="shared" si="35"/>
        <v>8078</v>
      </c>
    </row>
    <row r="146" spans="1:14" s="121" customFormat="1" ht="27" customHeight="1" thickBot="1" x14ac:dyDescent="0.4">
      <c r="A146" s="185"/>
      <c r="B146" s="126"/>
      <c r="C146" s="27"/>
      <c r="D146" s="186"/>
      <c r="E146" s="28"/>
      <c r="F146" s="29"/>
      <c r="G146" s="127"/>
      <c r="H146" s="127"/>
      <c r="I146" s="127"/>
      <c r="J146" s="128"/>
      <c r="K146" s="127"/>
      <c r="L146" s="127"/>
      <c r="M146" s="127"/>
      <c r="N146" s="129"/>
    </row>
    <row r="147" spans="1:14" s="2" customFormat="1" ht="39.75" customHeight="1" thickBot="1" x14ac:dyDescent="0.4">
      <c r="A147" s="187"/>
      <c r="B147" s="335" t="s">
        <v>147</v>
      </c>
      <c r="C147" s="335"/>
      <c r="D147" s="36">
        <f>+D148</f>
        <v>212</v>
      </c>
      <c r="E147" s="188">
        <f>+E148</f>
        <v>367</v>
      </c>
      <c r="F147" s="189">
        <f>+E147/D147-1</f>
        <v>0.73113207547169812</v>
      </c>
      <c r="G147" s="188">
        <f t="shared" ref="G147:N147" si="36">+G148</f>
        <v>341</v>
      </c>
      <c r="H147" s="188">
        <f t="shared" si="36"/>
        <v>26</v>
      </c>
      <c r="I147" s="190">
        <f t="shared" si="36"/>
        <v>233</v>
      </c>
      <c r="J147" s="188">
        <f t="shared" si="36"/>
        <v>19</v>
      </c>
      <c r="K147" s="188">
        <f t="shared" si="36"/>
        <v>252</v>
      </c>
      <c r="L147" s="188">
        <f t="shared" si="36"/>
        <v>108</v>
      </c>
      <c r="M147" s="191">
        <f t="shared" si="36"/>
        <v>7</v>
      </c>
      <c r="N147" s="192">
        <f t="shared" si="36"/>
        <v>115</v>
      </c>
    </row>
    <row r="148" spans="1:14" s="121" customFormat="1" ht="39.75" customHeight="1" x14ac:dyDescent="0.35">
      <c r="A148" s="193">
        <v>401</v>
      </c>
      <c r="B148" s="41" t="s">
        <v>20</v>
      </c>
      <c r="C148" s="68" t="s">
        <v>147</v>
      </c>
      <c r="D148" s="42">
        <f>+'[3]ABRIL 30 DE 2013'!E186</f>
        <v>212</v>
      </c>
      <c r="E148" s="194">
        <f>+G148+H148</f>
        <v>367</v>
      </c>
      <c r="F148" s="195">
        <f>+E148/D148-1</f>
        <v>0.73113207547169812</v>
      </c>
      <c r="G148" s="196">
        <f>+'[3]ABRIL 30 DE 2013'!H186</f>
        <v>341</v>
      </c>
      <c r="H148" s="196">
        <f>+'[3]ABRIL 30 DE 2013'!I186</f>
        <v>26</v>
      </c>
      <c r="I148" s="196">
        <f>+'[3]ABRIL 30 DE 2013'!J186</f>
        <v>233</v>
      </c>
      <c r="J148" s="196">
        <f>+'[3]ABRIL 30 DE 2013'!K186</f>
        <v>19</v>
      </c>
      <c r="K148" s="196">
        <f>+'[3]ABRIL 30 DE 2013'!L186</f>
        <v>252</v>
      </c>
      <c r="L148" s="196">
        <f>+'[3]ABRIL 30 DE 2013'!M186</f>
        <v>108</v>
      </c>
      <c r="M148" s="196">
        <f>+'[3]ABRIL 30 DE 2013'!N186</f>
        <v>7</v>
      </c>
      <c r="N148" s="196">
        <f>+'[3]ABRIL 30 DE 2013'!O186</f>
        <v>115</v>
      </c>
    </row>
    <row r="149" spans="1:14" s="121" customFormat="1" ht="27" customHeight="1" thickBot="1" x14ac:dyDescent="0.4">
      <c r="A149" s="197"/>
      <c r="B149" s="198"/>
      <c r="C149" s="133"/>
      <c r="D149" s="64"/>
      <c r="E149" s="47"/>
      <c r="F149" s="199"/>
      <c r="G149" s="47"/>
      <c r="H149" s="47"/>
      <c r="I149" s="47"/>
      <c r="J149" s="47"/>
      <c r="K149" s="47"/>
      <c r="L149" s="47"/>
      <c r="M149" s="47"/>
      <c r="N149" s="134"/>
    </row>
    <row r="150" spans="1:14" s="2" customFormat="1" ht="39.75" customHeight="1" thickBot="1" x14ac:dyDescent="0.4">
      <c r="A150" s="187"/>
      <c r="B150" s="335" t="s">
        <v>127</v>
      </c>
      <c r="C150" s="335"/>
      <c r="D150" s="36">
        <f>+D151</f>
        <v>70</v>
      </c>
      <c r="E150" s="188">
        <f>+E151</f>
        <v>184</v>
      </c>
      <c r="F150" s="200">
        <f>+E150/D150-1</f>
        <v>1.6285714285714286</v>
      </c>
      <c r="G150" s="188">
        <f t="shared" ref="G150:N150" si="37">+G151</f>
        <v>184</v>
      </c>
      <c r="H150" s="188">
        <f t="shared" si="37"/>
        <v>0</v>
      </c>
      <c r="I150" s="188">
        <f t="shared" si="37"/>
        <v>136</v>
      </c>
      <c r="J150" s="188">
        <f t="shared" si="37"/>
        <v>0</v>
      </c>
      <c r="K150" s="188">
        <f t="shared" si="37"/>
        <v>136</v>
      </c>
      <c r="L150" s="188">
        <f t="shared" si="37"/>
        <v>48</v>
      </c>
      <c r="M150" s="188">
        <f t="shared" si="37"/>
        <v>0</v>
      </c>
      <c r="N150" s="192">
        <f t="shared" si="37"/>
        <v>48</v>
      </c>
    </row>
    <row r="151" spans="1:14" s="121" customFormat="1" ht="39.75" customHeight="1" x14ac:dyDescent="0.35">
      <c r="A151" s="193">
        <v>405</v>
      </c>
      <c r="B151" s="41" t="s">
        <v>20</v>
      </c>
      <c r="C151" s="68" t="s">
        <v>148</v>
      </c>
      <c r="D151" s="42">
        <f>+'[3]ABRIL 30 DE 2013'!E188</f>
        <v>70</v>
      </c>
      <c r="E151" s="194">
        <f>+G151+H151</f>
        <v>184</v>
      </c>
      <c r="F151" s="201">
        <f>+E151/D151-1</f>
        <v>1.6285714285714286</v>
      </c>
      <c r="G151" s="202">
        <f>+'[3]ABRIL 30 DE 2013'!H188</f>
        <v>184</v>
      </c>
      <c r="H151" s="202">
        <f>+'[3]ABRIL 30 DE 2013'!I188</f>
        <v>0</v>
      </c>
      <c r="I151" s="202">
        <f>+'[3]ABRIL 30 DE 2013'!J188</f>
        <v>136</v>
      </c>
      <c r="J151" s="202">
        <f>+'[3]ABRIL 30 DE 2013'!K188</f>
        <v>0</v>
      </c>
      <c r="K151" s="202">
        <f>+'[3]ABRIL 30 DE 2013'!L188</f>
        <v>136</v>
      </c>
      <c r="L151" s="202">
        <f>+'[3]ABRIL 30 DE 2013'!M188</f>
        <v>48</v>
      </c>
      <c r="M151" s="202">
        <f>+'[3]ABRIL 30 DE 2013'!N188</f>
        <v>0</v>
      </c>
      <c r="N151" s="202">
        <f>+'[3]ABRIL 30 DE 2013'!O188</f>
        <v>48</v>
      </c>
    </row>
    <row r="152" spans="1:14" s="121" customFormat="1" ht="26.25" customHeight="1" thickBot="1" x14ac:dyDescent="0.4">
      <c r="A152" s="197"/>
      <c r="B152" s="198"/>
      <c r="C152" s="133"/>
      <c r="D152" s="64"/>
      <c r="E152" s="47"/>
      <c r="F152" s="203"/>
      <c r="G152" s="47"/>
      <c r="H152" s="47"/>
      <c r="I152" s="47"/>
      <c r="J152" s="47"/>
      <c r="K152" s="47"/>
      <c r="L152" s="47"/>
      <c r="M152" s="47"/>
      <c r="N152" s="134"/>
    </row>
    <row r="153" spans="1:14" s="2" customFormat="1" ht="39.75" customHeight="1" thickBot="1" x14ac:dyDescent="0.4">
      <c r="A153" s="187"/>
      <c r="B153" s="335" t="s">
        <v>149</v>
      </c>
      <c r="C153" s="335"/>
      <c r="D153" s="36">
        <f>SUM(D154:D156)</f>
        <v>2922</v>
      </c>
      <c r="E153" s="188">
        <f>SUM(E154:E156)</f>
        <v>4637</v>
      </c>
      <c r="F153" s="189">
        <f>+E153/D153-1</f>
        <v>0.58692676249144426</v>
      </c>
      <c r="G153" s="188">
        <f t="shared" ref="G153:N153" si="38">SUM(G154:G156)</f>
        <v>4248</v>
      </c>
      <c r="H153" s="188">
        <f t="shared" si="38"/>
        <v>389</v>
      </c>
      <c r="I153" s="188">
        <f t="shared" si="38"/>
        <v>1120</v>
      </c>
      <c r="J153" s="188">
        <f t="shared" si="38"/>
        <v>91</v>
      </c>
      <c r="K153" s="188">
        <f t="shared" si="38"/>
        <v>1211</v>
      </c>
      <c r="L153" s="188">
        <f t="shared" si="38"/>
        <v>3128</v>
      </c>
      <c r="M153" s="188">
        <f t="shared" si="38"/>
        <v>298</v>
      </c>
      <c r="N153" s="192">
        <f t="shared" si="38"/>
        <v>3426</v>
      </c>
    </row>
    <row r="154" spans="1:14" s="121" customFormat="1" ht="39.75" customHeight="1" x14ac:dyDescent="0.35">
      <c r="A154" s="204">
        <v>422</v>
      </c>
      <c r="B154" s="205" t="s">
        <v>42</v>
      </c>
      <c r="C154" s="205" t="s">
        <v>150</v>
      </c>
      <c r="D154" s="206">
        <f>+'[3]ABRIL 30 DE 2013'!E190+'[3]ABRIL 30 DE 2013'!E196</f>
        <v>2500</v>
      </c>
      <c r="E154" s="207">
        <f>+G154+H154</f>
        <v>3994</v>
      </c>
      <c r="F154" s="208">
        <f>+E154/D154-1</f>
        <v>0.59759999999999991</v>
      </c>
      <c r="G154" s="209">
        <f>+'[3]ABRIL 30 DE 2013'!H190+'[3]ABRIL 30 DE 2013'!H198+'[3]ABRIL 30 DE 2013'!H200+'[3]ABRIL 30 DE 2013'!H202</f>
        <v>3621</v>
      </c>
      <c r="H154" s="209">
        <f>+'[3]ABRIL 30 DE 2013'!I190+'[3]ABRIL 30 DE 2013'!I198+'[3]ABRIL 30 DE 2013'!I200+'[3]ABRIL 30 DE 2013'!I202</f>
        <v>373</v>
      </c>
      <c r="I154" s="209">
        <f>+'[3]ABRIL 30 DE 2013'!J190+'[3]ABRIL 30 DE 2013'!J198+'[3]ABRIL 30 DE 2013'!J200+'[3]ABRIL 30 DE 2013'!J202</f>
        <v>964</v>
      </c>
      <c r="J154" s="209">
        <f>+'[3]ABRIL 30 DE 2013'!K190+'[3]ABRIL 30 DE 2013'!K198+'[3]ABRIL 30 DE 2013'!K200+'[3]ABRIL 30 DE 2013'!K202</f>
        <v>84</v>
      </c>
      <c r="K154" s="209">
        <f>+'[3]ABRIL 30 DE 2013'!L190+'[3]ABRIL 30 DE 2013'!L198+'[3]ABRIL 30 DE 2013'!L200+'[3]ABRIL 30 DE 2013'!L202</f>
        <v>1048</v>
      </c>
      <c r="L154" s="209">
        <f>+'[3]ABRIL 30 DE 2013'!M190+'[3]ABRIL 30 DE 2013'!M198+'[3]ABRIL 30 DE 2013'!M200+'[3]ABRIL 30 DE 2013'!M202</f>
        <v>2657</v>
      </c>
      <c r="M154" s="209">
        <f>+'[3]ABRIL 30 DE 2013'!N190+'[3]ABRIL 30 DE 2013'!N198+'[3]ABRIL 30 DE 2013'!N200+'[3]ABRIL 30 DE 2013'!N202</f>
        <v>289</v>
      </c>
      <c r="N154" s="209">
        <f>+'[3]ABRIL 30 DE 2013'!O190+'[3]ABRIL 30 DE 2013'!O198+'[3]ABRIL 30 DE 2013'!O200+'[3]ABRIL 30 DE 2013'!O202</f>
        <v>2946</v>
      </c>
    </row>
    <row r="155" spans="1:14" s="121" customFormat="1" ht="39.75" customHeight="1" x14ac:dyDescent="0.35">
      <c r="A155" s="210">
        <v>408</v>
      </c>
      <c r="B155" s="57" t="s">
        <v>20</v>
      </c>
      <c r="C155" s="71" t="s">
        <v>151</v>
      </c>
      <c r="D155" s="58">
        <f>+'[3]ABRIL 30 DE 2013'!E194</f>
        <v>198</v>
      </c>
      <c r="E155" s="211">
        <f>+G155+H155</f>
        <v>355</v>
      </c>
      <c r="F155" s="212">
        <f>+E155/D155-1</f>
        <v>0.79292929292929304</v>
      </c>
      <c r="G155" s="213">
        <f>+'[3]ABRIL 30 DE 2013'!H194</f>
        <v>339</v>
      </c>
      <c r="H155" s="213">
        <f>+'[3]ABRIL 30 DE 2013'!I194</f>
        <v>16</v>
      </c>
      <c r="I155" s="213">
        <f>+'[3]ABRIL 30 DE 2013'!J194</f>
        <v>118</v>
      </c>
      <c r="J155" s="213">
        <f>+'[3]ABRIL 30 DE 2013'!K194</f>
        <v>7</v>
      </c>
      <c r="K155" s="213">
        <f>+'[3]ABRIL 30 DE 2013'!L194</f>
        <v>125</v>
      </c>
      <c r="L155" s="213">
        <f>+'[3]ABRIL 30 DE 2013'!M194</f>
        <v>221</v>
      </c>
      <c r="M155" s="213">
        <f>+'[3]ABRIL 30 DE 2013'!N194</f>
        <v>9</v>
      </c>
      <c r="N155" s="213">
        <f>+'[3]ABRIL 30 DE 2013'!O194</f>
        <v>230</v>
      </c>
    </row>
    <row r="156" spans="1:14" s="121" customFormat="1" ht="39.75" customHeight="1" x14ac:dyDescent="0.35">
      <c r="A156" s="210">
        <v>407</v>
      </c>
      <c r="B156" s="57" t="s">
        <v>20</v>
      </c>
      <c r="C156" s="71" t="s">
        <v>152</v>
      </c>
      <c r="D156" s="91">
        <f>+'[3]ABRIL 30 DE 2013'!E192</f>
        <v>224</v>
      </c>
      <c r="E156" s="211">
        <f>+G156+H156</f>
        <v>288</v>
      </c>
      <c r="F156" s="212">
        <f>+E156/D156-1</f>
        <v>0.28571428571428581</v>
      </c>
      <c r="G156" s="213">
        <f>+'[3]ABRIL 30 DE 2013'!H192</f>
        <v>288</v>
      </c>
      <c r="H156" s="213">
        <f>+'[3]ABRIL 30 DE 2013'!I192</f>
        <v>0</v>
      </c>
      <c r="I156" s="213">
        <f>+'[3]ABRIL 30 DE 2013'!J192</f>
        <v>38</v>
      </c>
      <c r="J156" s="213">
        <f>+'[3]ABRIL 30 DE 2013'!K192</f>
        <v>0</v>
      </c>
      <c r="K156" s="213">
        <f>+'[3]ABRIL 30 DE 2013'!L192</f>
        <v>38</v>
      </c>
      <c r="L156" s="213">
        <f>+'[3]ABRIL 30 DE 2013'!M192</f>
        <v>250</v>
      </c>
      <c r="M156" s="213">
        <f>+'[3]ABRIL 30 DE 2013'!N192</f>
        <v>0</v>
      </c>
      <c r="N156" s="213">
        <f>+'[3]ABRIL 30 DE 2013'!O192</f>
        <v>250</v>
      </c>
    </row>
    <row r="157" spans="1:14" s="121" customFormat="1" ht="26.25" customHeight="1" thickBot="1" x14ac:dyDescent="0.4">
      <c r="A157" s="197"/>
      <c r="B157" s="198"/>
      <c r="C157" s="133"/>
      <c r="D157" s="64"/>
      <c r="E157" s="64"/>
      <c r="F157" s="48"/>
      <c r="G157" s="47"/>
      <c r="H157" s="47"/>
      <c r="I157" s="47"/>
      <c r="J157" s="47"/>
      <c r="K157" s="47"/>
      <c r="L157" s="47"/>
      <c r="M157" s="47"/>
      <c r="N157" s="214"/>
    </row>
    <row r="158" spans="1:14" s="2" customFormat="1" ht="39.75" customHeight="1" thickBot="1" x14ac:dyDescent="0.4">
      <c r="A158" s="187"/>
      <c r="B158" s="335" t="s">
        <v>153</v>
      </c>
      <c r="C158" s="335"/>
      <c r="D158" s="36">
        <f>SUM(D159:D167)</f>
        <v>3938</v>
      </c>
      <c r="E158" s="36">
        <f>SUM(E159:E167)</f>
        <v>7068</v>
      </c>
      <c r="F158" s="215">
        <f t="shared" ref="F158:F167" si="39">+E158/D158-1</f>
        <v>0.79481970543423053</v>
      </c>
      <c r="G158" s="36">
        <f t="shared" ref="G158:N158" si="40">SUM(G159:G167)</f>
        <v>6580</v>
      </c>
      <c r="H158" s="36">
        <f t="shared" si="40"/>
        <v>488</v>
      </c>
      <c r="I158" s="36">
        <f t="shared" si="40"/>
        <v>2370</v>
      </c>
      <c r="J158" s="36">
        <f t="shared" si="40"/>
        <v>209</v>
      </c>
      <c r="K158" s="36">
        <f t="shared" si="40"/>
        <v>2579</v>
      </c>
      <c r="L158" s="36">
        <f t="shared" si="40"/>
        <v>4210</v>
      </c>
      <c r="M158" s="36">
        <f t="shared" si="40"/>
        <v>279</v>
      </c>
      <c r="N158" s="38">
        <f t="shared" si="40"/>
        <v>4489</v>
      </c>
    </row>
    <row r="159" spans="1:14" s="121" customFormat="1" ht="39.75" customHeight="1" x14ac:dyDescent="0.35">
      <c r="A159" s="193">
        <v>411</v>
      </c>
      <c r="B159" s="41" t="s">
        <v>20</v>
      </c>
      <c r="C159" s="68" t="s">
        <v>154</v>
      </c>
      <c r="D159" s="44">
        <f>+'[3]ABRIL 30 DE 2013'!E206</f>
        <v>200</v>
      </c>
      <c r="E159" s="53">
        <f t="shared" ref="E159:E167" si="41">+G159+H159</f>
        <v>562</v>
      </c>
      <c r="F159" s="43">
        <f t="shared" si="39"/>
        <v>1.81</v>
      </c>
      <c r="G159" s="44">
        <f>+'[3]ABRIL 30 DE 2013'!H206</f>
        <v>562</v>
      </c>
      <c r="H159" s="44">
        <f>+'[3]ABRIL 30 DE 2013'!I206</f>
        <v>0</v>
      </c>
      <c r="I159" s="44">
        <f>+'[3]ABRIL 30 DE 2013'!J206</f>
        <v>386</v>
      </c>
      <c r="J159" s="44">
        <f>+'[3]ABRIL 30 DE 2013'!K206</f>
        <v>0</v>
      </c>
      <c r="K159" s="44">
        <f>+'[3]ABRIL 30 DE 2013'!L206</f>
        <v>386</v>
      </c>
      <c r="L159" s="44">
        <f>+'[3]ABRIL 30 DE 2013'!M206</f>
        <v>176</v>
      </c>
      <c r="M159" s="44">
        <f>+'[3]ABRIL 30 DE 2013'!N206</f>
        <v>0</v>
      </c>
      <c r="N159" s="44">
        <f>+'[3]ABRIL 30 DE 2013'!O206</f>
        <v>176</v>
      </c>
    </row>
    <row r="160" spans="1:14" s="121" customFormat="1" ht="30.75" customHeight="1" x14ac:dyDescent="0.35">
      <c r="A160" s="210">
        <v>410</v>
      </c>
      <c r="B160" s="57" t="s">
        <v>155</v>
      </c>
      <c r="C160" s="71" t="s">
        <v>156</v>
      </c>
      <c r="D160" s="91">
        <f>+'[3]ABRIL 30 DE 2013'!E204</f>
        <v>1234</v>
      </c>
      <c r="E160" s="59">
        <f t="shared" si="41"/>
        <v>3020</v>
      </c>
      <c r="F160" s="60">
        <f t="shared" si="39"/>
        <v>1.4473257698541331</v>
      </c>
      <c r="G160" s="91">
        <f>+'[3]ABRIL 30 DE 2013'!H204</f>
        <v>3020</v>
      </c>
      <c r="H160" s="91">
        <f>+'[3]ABRIL 30 DE 2013'!I204</f>
        <v>0</v>
      </c>
      <c r="I160" s="91">
        <f>+'[3]ABRIL 30 DE 2013'!J204</f>
        <v>1425</v>
      </c>
      <c r="J160" s="91">
        <f>+'[3]ABRIL 30 DE 2013'!K204</f>
        <v>0</v>
      </c>
      <c r="K160" s="91">
        <f>+'[3]ABRIL 30 DE 2013'!L204</f>
        <v>1425</v>
      </c>
      <c r="L160" s="91">
        <f>+'[3]ABRIL 30 DE 2013'!M204</f>
        <v>1595</v>
      </c>
      <c r="M160" s="91">
        <f>+'[3]ABRIL 30 DE 2013'!N204</f>
        <v>0</v>
      </c>
      <c r="N160" s="91">
        <f>+'[3]ABRIL 30 DE 2013'!O204</f>
        <v>1595</v>
      </c>
    </row>
    <row r="161" spans="1:14" s="216" customFormat="1" ht="45" customHeight="1" x14ac:dyDescent="0.35">
      <c r="A161" s="210">
        <v>420</v>
      </c>
      <c r="B161" s="57" t="s">
        <v>90</v>
      </c>
      <c r="C161" s="71" t="s">
        <v>156</v>
      </c>
      <c r="D161" s="91">
        <f>+'[3]ABRIL 30 DE 2013'!E218</f>
        <v>224</v>
      </c>
      <c r="E161" s="59">
        <f t="shared" si="41"/>
        <v>488</v>
      </c>
      <c r="F161" s="60">
        <f t="shared" si="39"/>
        <v>1.1785714285714284</v>
      </c>
      <c r="G161" s="91">
        <f>+'[3]ABRIL 30 DE 2013'!H218</f>
        <v>0</v>
      </c>
      <c r="H161" s="91">
        <f>+'[3]ABRIL 30 DE 2013'!I218</f>
        <v>488</v>
      </c>
      <c r="I161" s="91">
        <f>+'[3]ABRIL 30 DE 2013'!J218</f>
        <v>0</v>
      </c>
      <c r="J161" s="91">
        <f>+'[3]ABRIL 30 DE 2013'!K218</f>
        <v>209</v>
      </c>
      <c r="K161" s="91">
        <f>+'[3]ABRIL 30 DE 2013'!L218</f>
        <v>209</v>
      </c>
      <c r="L161" s="91">
        <f>+'[3]ABRIL 30 DE 2013'!M218</f>
        <v>0</v>
      </c>
      <c r="M161" s="91">
        <f>+'[3]ABRIL 30 DE 2013'!N218</f>
        <v>279</v>
      </c>
      <c r="N161" s="91">
        <f>+'[3]ABRIL 30 DE 2013'!O218</f>
        <v>279</v>
      </c>
    </row>
    <row r="162" spans="1:14" s="146" customFormat="1" ht="45" customHeight="1" x14ac:dyDescent="0.35">
      <c r="A162" s="217">
        <v>421</v>
      </c>
      <c r="B162" s="142" t="s">
        <v>157</v>
      </c>
      <c r="C162" s="142" t="s">
        <v>158</v>
      </c>
      <c r="D162" s="150">
        <f>+'[3]ABRIL 30 DE 2013'!E220</f>
        <v>1444</v>
      </c>
      <c r="E162" s="178">
        <f t="shared" si="41"/>
        <v>1795</v>
      </c>
      <c r="F162" s="149">
        <f t="shared" si="39"/>
        <v>0.24307479224376727</v>
      </c>
      <c r="G162" s="150">
        <f>+'[3]ABRIL 30 DE 2013'!H220</f>
        <v>1795</v>
      </c>
      <c r="H162" s="150">
        <f>+'[3]ABRIL 30 DE 2013'!I220</f>
        <v>0</v>
      </c>
      <c r="I162" s="150">
        <f>+'[3]ABRIL 30 DE 2013'!J220</f>
        <v>277</v>
      </c>
      <c r="J162" s="150">
        <f>+'[3]ABRIL 30 DE 2013'!K220</f>
        <v>0</v>
      </c>
      <c r="K162" s="150">
        <f>+'[3]ABRIL 30 DE 2013'!L220</f>
        <v>277</v>
      </c>
      <c r="L162" s="150">
        <f>+'[3]ABRIL 30 DE 2013'!M220</f>
        <v>1518</v>
      </c>
      <c r="M162" s="150">
        <f>+'[3]ABRIL 30 DE 2013'!N220</f>
        <v>0</v>
      </c>
      <c r="N162" s="150">
        <f>+'[3]ABRIL 30 DE 2013'!O220</f>
        <v>1518</v>
      </c>
    </row>
    <row r="163" spans="1:14" s="121" customFormat="1" ht="39.75" customHeight="1" x14ac:dyDescent="0.35">
      <c r="A163" s="210">
        <v>413</v>
      </c>
      <c r="B163" s="57" t="s">
        <v>20</v>
      </c>
      <c r="C163" s="71" t="s">
        <v>159</v>
      </c>
      <c r="D163" s="91">
        <f>+'[3]ABRIL 30 DE 2013'!E208</f>
        <v>50</v>
      </c>
      <c r="E163" s="59">
        <f t="shared" si="41"/>
        <v>88</v>
      </c>
      <c r="F163" s="60">
        <f t="shared" si="39"/>
        <v>0.76</v>
      </c>
      <c r="G163" s="91">
        <f>+'[3]ABRIL 30 DE 2013'!H208</f>
        <v>88</v>
      </c>
      <c r="H163" s="91">
        <f>+'[3]ABRIL 30 DE 2013'!I208</f>
        <v>0</v>
      </c>
      <c r="I163" s="91">
        <f>+'[3]ABRIL 30 DE 2013'!J208</f>
        <v>25</v>
      </c>
      <c r="J163" s="91">
        <f>+'[3]ABRIL 30 DE 2013'!K208</f>
        <v>0</v>
      </c>
      <c r="K163" s="91">
        <f>+'[3]ABRIL 30 DE 2013'!L208</f>
        <v>25</v>
      </c>
      <c r="L163" s="91">
        <f>+'[3]ABRIL 30 DE 2013'!M208</f>
        <v>63</v>
      </c>
      <c r="M163" s="91">
        <f>+'[3]ABRIL 30 DE 2013'!N208</f>
        <v>0</v>
      </c>
      <c r="N163" s="91">
        <f>+'[3]ABRIL 30 DE 2013'!O208</f>
        <v>63</v>
      </c>
    </row>
    <row r="164" spans="1:14" s="121" customFormat="1" ht="30.75" customHeight="1" x14ac:dyDescent="0.35">
      <c r="A164" s="210">
        <v>415</v>
      </c>
      <c r="B164" s="57" t="s">
        <v>28</v>
      </c>
      <c r="C164" s="71" t="s">
        <v>160</v>
      </c>
      <c r="D164" s="91">
        <f>+'[3]ABRIL 30 DE 2013'!E210</f>
        <v>262</v>
      </c>
      <c r="E164" s="59">
        <f t="shared" si="41"/>
        <v>289</v>
      </c>
      <c r="F164" s="60">
        <f t="shared" si="39"/>
        <v>0.10305343511450382</v>
      </c>
      <c r="G164" s="91">
        <f>+'[3]ABRIL 30 DE 2013'!H210</f>
        <v>289</v>
      </c>
      <c r="H164" s="91">
        <f>+'[3]ABRIL 30 DE 2013'!I210</f>
        <v>0</v>
      </c>
      <c r="I164" s="91">
        <f>+'[3]ABRIL 30 DE 2013'!J210</f>
        <v>6</v>
      </c>
      <c r="J164" s="91">
        <f>+'[3]ABRIL 30 DE 2013'!K210</f>
        <v>0</v>
      </c>
      <c r="K164" s="91">
        <f>+'[3]ABRIL 30 DE 2013'!L210</f>
        <v>6</v>
      </c>
      <c r="L164" s="91">
        <f>+'[3]ABRIL 30 DE 2013'!M210</f>
        <v>283</v>
      </c>
      <c r="M164" s="91">
        <f>+'[3]ABRIL 30 DE 2013'!N210</f>
        <v>0</v>
      </c>
      <c r="N164" s="91">
        <f>+'[3]ABRIL 30 DE 2013'!O210</f>
        <v>283</v>
      </c>
    </row>
    <row r="165" spans="1:14" s="121" customFormat="1" ht="39.75" customHeight="1" x14ac:dyDescent="0.35">
      <c r="A165" s="210">
        <v>417</v>
      </c>
      <c r="B165" s="57" t="s">
        <v>20</v>
      </c>
      <c r="C165" s="71" t="s">
        <v>161</v>
      </c>
      <c r="D165" s="91">
        <f>+'[3]ABRIL 30 DE 2013'!E214</f>
        <v>46</v>
      </c>
      <c r="E165" s="59">
        <f t="shared" si="41"/>
        <v>100</v>
      </c>
      <c r="F165" s="60">
        <f t="shared" si="39"/>
        <v>1.1739130434782608</v>
      </c>
      <c r="G165" s="91">
        <f>+'[3]ABRIL 30 DE 2013'!H214</f>
        <v>100</v>
      </c>
      <c r="H165" s="91">
        <f>+'[3]ABRIL 30 DE 2013'!I214</f>
        <v>0</v>
      </c>
      <c r="I165" s="91">
        <f>+'[3]ABRIL 30 DE 2013'!J214</f>
        <v>43</v>
      </c>
      <c r="J165" s="91">
        <f>+'[3]ABRIL 30 DE 2013'!K214</f>
        <v>0</v>
      </c>
      <c r="K165" s="91">
        <f>+'[3]ABRIL 30 DE 2013'!L214</f>
        <v>43</v>
      </c>
      <c r="L165" s="91">
        <f>+'[3]ABRIL 30 DE 2013'!M214</f>
        <v>57</v>
      </c>
      <c r="M165" s="91">
        <f>+'[3]ABRIL 30 DE 2013'!N214</f>
        <v>0</v>
      </c>
      <c r="N165" s="91">
        <f>+'[3]ABRIL 30 DE 2013'!O214</f>
        <v>57</v>
      </c>
    </row>
    <row r="166" spans="1:14" s="121" customFormat="1" ht="39.75" customHeight="1" x14ac:dyDescent="0.35">
      <c r="A166" s="210">
        <v>416</v>
      </c>
      <c r="B166" s="57" t="s">
        <v>20</v>
      </c>
      <c r="C166" s="71" t="s">
        <v>162</v>
      </c>
      <c r="D166" s="91">
        <f>+'[3]ABRIL 30 DE 2013'!E212</f>
        <v>318</v>
      </c>
      <c r="E166" s="59">
        <f t="shared" si="41"/>
        <v>431</v>
      </c>
      <c r="F166" s="60">
        <f t="shared" si="39"/>
        <v>0.35534591194968557</v>
      </c>
      <c r="G166" s="91">
        <f>+'[3]ABRIL 30 DE 2013'!H212</f>
        <v>431</v>
      </c>
      <c r="H166" s="91">
        <f>+'[3]ABRIL 30 DE 2013'!I212</f>
        <v>0</v>
      </c>
      <c r="I166" s="91">
        <f>+'[3]ABRIL 30 DE 2013'!J212</f>
        <v>112</v>
      </c>
      <c r="J166" s="91">
        <f>+'[3]ABRIL 30 DE 2013'!K212</f>
        <v>0</v>
      </c>
      <c r="K166" s="91">
        <f>+'[3]ABRIL 30 DE 2013'!L212</f>
        <v>112</v>
      </c>
      <c r="L166" s="91">
        <f>+'[3]ABRIL 30 DE 2013'!M212</f>
        <v>319</v>
      </c>
      <c r="M166" s="91">
        <f>+'[3]ABRIL 30 DE 2013'!N212</f>
        <v>0</v>
      </c>
      <c r="N166" s="91">
        <f>+'[3]ABRIL 30 DE 2013'!O212</f>
        <v>319</v>
      </c>
    </row>
    <row r="167" spans="1:14" s="121" customFormat="1" ht="39.75" customHeight="1" thickBot="1" x14ac:dyDescent="0.4">
      <c r="A167" s="218">
        <v>418</v>
      </c>
      <c r="B167" s="102" t="s">
        <v>20</v>
      </c>
      <c r="C167" s="180" t="s">
        <v>163</v>
      </c>
      <c r="D167" s="219">
        <f>+'[3]ABRIL 30 DE 2013'!E216</f>
        <v>160</v>
      </c>
      <c r="E167" s="104">
        <f t="shared" si="41"/>
        <v>295</v>
      </c>
      <c r="F167" s="105">
        <f t="shared" si="39"/>
        <v>0.84375</v>
      </c>
      <c r="G167" s="219">
        <f>+'[3]ABRIL 30 DE 2013'!H216</f>
        <v>295</v>
      </c>
      <c r="H167" s="219">
        <f>+'[3]ABRIL 30 DE 2013'!I216</f>
        <v>0</v>
      </c>
      <c r="I167" s="219">
        <f>+'[3]ABRIL 30 DE 2013'!J216</f>
        <v>96</v>
      </c>
      <c r="J167" s="219">
        <f>+'[3]ABRIL 30 DE 2013'!K216</f>
        <v>0</v>
      </c>
      <c r="K167" s="219">
        <f>+'[3]ABRIL 30 DE 2013'!L216</f>
        <v>96</v>
      </c>
      <c r="L167" s="219">
        <f>+'[3]ABRIL 30 DE 2013'!M216</f>
        <v>199</v>
      </c>
      <c r="M167" s="219">
        <f>+'[3]ABRIL 30 DE 2013'!N216</f>
        <v>0</v>
      </c>
      <c r="N167" s="219">
        <f>+'[3]ABRIL 30 DE 2013'!O216</f>
        <v>199</v>
      </c>
    </row>
    <row r="168" spans="1:14" s="225" customFormat="1" ht="24" customHeight="1" x14ac:dyDescent="0.35">
      <c r="A168" s="220"/>
      <c r="B168" s="221"/>
      <c r="C168" s="26"/>
      <c r="D168" s="222"/>
      <c r="E168" s="113"/>
      <c r="F168" s="223"/>
      <c r="G168" s="222"/>
      <c r="H168" s="222"/>
      <c r="I168" s="222"/>
      <c r="J168" s="224"/>
      <c r="K168" s="222"/>
      <c r="L168" s="222"/>
      <c r="M168" s="222"/>
      <c r="N168" s="50"/>
    </row>
    <row r="169" spans="1:14" s="216" customFormat="1" ht="24" customHeight="1" x14ac:dyDescent="0.35">
      <c r="A169" s="220"/>
      <c r="B169" s="221"/>
      <c r="C169" s="26"/>
      <c r="D169" s="222"/>
      <c r="E169" s="113"/>
      <c r="F169" s="223"/>
      <c r="G169" s="222"/>
      <c r="H169" s="222"/>
      <c r="I169" s="222"/>
      <c r="J169" s="224"/>
      <c r="K169" s="222"/>
      <c r="L169" s="222"/>
      <c r="M169" s="222"/>
      <c r="N169" s="50"/>
    </row>
    <row r="170" spans="1:14" s="216" customFormat="1" ht="24" customHeight="1" thickBot="1" x14ac:dyDescent="0.4">
      <c r="A170" s="78"/>
      <c r="B170" s="78"/>
      <c r="C170" s="78"/>
      <c r="D170" s="116"/>
      <c r="E170" s="118"/>
      <c r="F170" s="153"/>
      <c r="G170" s="116"/>
      <c r="H170" s="34"/>
      <c r="I170" s="116"/>
      <c r="J170" s="119"/>
      <c r="K170" s="116"/>
      <c r="L170" s="116"/>
      <c r="M170" s="118"/>
      <c r="N170" s="120"/>
    </row>
    <row r="171" spans="1:14" s="230" customFormat="1" ht="45" customHeight="1" thickBot="1" x14ac:dyDescent="0.45">
      <c r="A171" s="122">
        <v>500</v>
      </c>
      <c r="B171" s="330" t="s">
        <v>164</v>
      </c>
      <c r="C171" s="330"/>
      <c r="D171" s="226">
        <f>+D173+D194</f>
        <v>8414</v>
      </c>
      <c r="E171" s="226">
        <f>+E173+E194</f>
        <v>15849</v>
      </c>
      <c r="F171" s="227">
        <f>+E171/D171-1</f>
        <v>0.88364630377941533</v>
      </c>
      <c r="G171" s="226">
        <f t="shared" ref="G171:N171" si="42">+G173+G194</f>
        <v>14476</v>
      </c>
      <c r="H171" s="226">
        <f t="shared" si="42"/>
        <v>1373</v>
      </c>
      <c r="I171" s="226">
        <f t="shared" si="42"/>
        <v>3993</v>
      </c>
      <c r="J171" s="228">
        <f t="shared" si="42"/>
        <v>256</v>
      </c>
      <c r="K171" s="226">
        <f t="shared" si="42"/>
        <v>4249</v>
      </c>
      <c r="L171" s="226">
        <f t="shared" si="42"/>
        <v>10483</v>
      </c>
      <c r="M171" s="226">
        <f t="shared" si="42"/>
        <v>1117</v>
      </c>
      <c r="N171" s="229">
        <f t="shared" si="42"/>
        <v>11600</v>
      </c>
    </row>
    <row r="172" spans="1:14" s="216" customFormat="1" ht="28.5" customHeight="1" thickBot="1" x14ac:dyDescent="0.4">
      <c r="A172" s="125"/>
      <c r="B172" s="221"/>
      <c r="C172" s="27"/>
      <c r="D172" s="231"/>
      <c r="E172" s="95"/>
      <c r="F172" s="94"/>
      <c r="G172" s="127"/>
      <c r="H172" s="127"/>
      <c r="I172" s="127"/>
      <c r="J172" s="128"/>
      <c r="K172" s="127"/>
      <c r="L172" s="127"/>
      <c r="M172" s="127"/>
      <c r="N172" s="129"/>
    </row>
    <row r="173" spans="1:14" s="236" customFormat="1" ht="45" customHeight="1" thickBot="1" x14ac:dyDescent="0.4">
      <c r="A173" s="232"/>
      <c r="B173" s="331" t="s">
        <v>165</v>
      </c>
      <c r="C173" s="331"/>
      <c r="D173" s="233">
        <f>SUM(D174:D192)</f>
        <v>8047</v>
      </c>
      <c r="E173" s="36">
        <f>SUM(E174:E192)</f>
        <v>15099</v>
      </c>
      <c r="F173" s="189">
        <f t="shared" ref="F173:F192" si="43">+E173/D173-1</f>
        <v>0.8763514353175097</v>
      </c>
      <c r="G173" s="234">
        <f t="shared" ref="G173:N173" si="44">SUM(G174:G192)</f>
        <v>13751</v>
      </c>
      <c r="H173" s="234">
        <f t="shared" si="44"/>
        <v>1348</v>
      </c>
      <c r="I173" s="234">
        <f t="shared" si="44"/>
        <v>3648</v>
      </c>
      <c r="J173" s="234">
        <f t="shared" si="44"/>
        <v>245</v>
      </c>
      <c r="K173" s="234">
        <f t="shared" si="44"/>
        <v>3893</v>
      </c>
      <c r="L173" s="234">
        <f t="shared" si="44"/>
        <v>10103</v>
      </c>
      <c r="M173" s="234">
        <f t="shared" si="44"/>
        <v>1103</v>
      </c>
      <c r="N173" s="235">
        <f t="shared" si="44"/>
        <v>11206</v>
      </c>
    </row>
    <row r="174" spans="1:14" s="216" customFormat="1" ht="45" customHeight="1" x14ac:dyDescent="0.35">
      <c r="A174" s="51">
        <v>505</v>
      </c>
      <c r="B174" s="41" t="s">
        <v>20</v>
      </c>
      <c r="C174" s="135" t="s">
        <v>166</v>
      </c>
      <c r="D174" s="44">
        <f>+'[3]ABRIL 30 DE 2013'!E229</f>
        <v>168</v>
      </c>
      <c r="E174" s="237">
        <f t="shared" ref="E174:E191" si="45">G174+H174</f>
        <v>358</v>
      </c>
      <c r="F174" s="43">
        <f t="shared" si="43"/>
        <v>1.1309523809523809</v>
      </c>
      <c r="G174" s="44">
        <f>+'[3]ABRIL 30 DE 2013'!H229</f>
        <v>321</v>
      </c>
      <c r="H174" s="44">
        <f>+'[3]ABRIL 30 DE 2013'!I229</f>
        <v>37</v>
      </c>
      <c r="I174" s="44">
        <f>+'[3]ABRIL 30 DE 2013'!J229</f>
        <v>107</v>
      </c>
      <c r="J174" s="44">
        <f>+'[3]ABRIL 30 DE 2013'!K229</f>
        <v>6</v>
      </c>
      <c r="K174" s="44">
        <f>+'[3]ABRIL 30 DE 2013'!L229</f>
        <v>113</v>
      </c>
      <c r="L174" s="44">
        <f>+'[3]ABRIL 30 DE 2013'!M229</f>
        <v>214</v>
      </c>
      <c r="M174" s="44">
        <f>+'[3]ABRIL 30 DE 2013'!N229</f>
        <v>31</v>
      </c>
      <c r="N174" s="44">
        <f>+'[3]ABRIL 30 DE 2013'!O229</f>
        <v>245</v>
      </c>
    </row>
    <row r="175" spans="1:14" s="239" customFormat="1" ht="33" customHeight="1" x14ac:dyDescent="0.35">
      <c r="A175" s="56">
        <v>531</v>
      </c>
      <c r="B175" s="57" t="s">
        <v>20</v>
      </c>
      <c r="C175" s="131" t="s">
        <v>167</v>
      </c>
      <c r="D175" s="91">
        <f>+'[3]ABRIL 30 DE 2013'!E259</f>
        <v>296</v>
      </c>
      <c r="E175" s="238">
        <f t="shared" si="45"/>
        <v>578</v>
      </c>
      <c r="F175" s="60">
        <f t="shared" si="43"/>
        <v>0.95270270270270263</v>
      </c>
      <c r="G175" s="91">
        <f>+'[3]ABRIL 30 DE 2013'!H259</f>
        <v>562</v>
      </c>
      <c r="H175" s="91">
        <f>+'[3]ABRIL 30 DE 2013'!I259</f>
        <v>16</v>
      </c>
      <c r="I175" s="91">
        <f>+'[3]ABRIL 30 DE 2013'!J259</f>
        <v>207</v>
      </c>
      <c r="J175" s="91">
        <f>+'[3]ABRIL 30 DE 2013'!K259</f>
        <v>9</v>
      </c>
      <c r="K175" s="91">
        <f>+'[3]ABRIL 30 DE 2013'!L259</f>
        <v>216</v>
      </c>
      <c r="L175" s="91">
        <f>+'[3]ABRIL 30 DE 2013'!M259</f>
        <v>355</v>
      </c>
      <c r="M175" s="91">
        <f>+'[3]ABRIL 30 DE 2013'!N259</f>
        <v>7</v>
      </c>
      <c r="N175" s="91">
        <f>+'[3]ABRIL 30 DE 2013'!O259</f>
        <v>362</v>
      </c>
    </row>
    <row r="176" spans="1:14" s="216" customFormat="1" ht="45" customHeight="1" x14ac:dyDescent="0.35">
      <c r="A176" s="56">
        <v>507</v>
      </c>
      <c r="B176" s="57" t="s">
        <v>20</v>
      </c>
      <c r="C176" s="131" t="s">
        <v>168</v>
      </c>
      <c r="D176" s="91">
        <f>+'[3]ABRIL 30 DE 2013'!E233</f>
        <v>99</v>
      </c>
      <c r="E176" s="238">
        <f t="shared" si="45"/>
        <v>147</v>
      </c>
      <c r="F176" s="60">
        <f t="shared" si="43"/>
        <v>0.48484848484848486</v>
      </c>
      <c r="G176" s="91">
        <f>+'[3]ABRIL 30 DE 2013'!H233</f>
        <v>128</v>
      </c>
      <c r="H176" s="91">
        <f>+'[3]ABRIL 30 DE 2013'!I233</f>
        <v>19</v>
      </c>
      <c r="I176" s="91">
        <f>+'[3]ABRIL 30 DE 2013'!J233</f>
        <v>23</v>
      </c>
      <c r="J176" s="91">
        <f>+'[3]ABRIL 30 DE 2013'!K233</f>
        <v>0</v>
      </c>
      <c r="K176" s="91">
        <f>+'[3]ABRIL 30 DE 2013'!L233</f>
        <v>23</v>
      </c>
      <c r="L176" s="91">
        <f>+'[3]ABRIL 30 DE 2013'!M233</f>
        <v>105</v>
      </c>
      <c r="M176" s="91">
        <f>+'[3]ABRIL 30 DE 2013'!N233</f>
        <v>19</v>
      </c>
      <c r="N176" s="91">
        <f>+'[3]ABRIL 30 DE 2013'!O233</f>
        <v>124</v>
      </c>
    </row>
    <row r="177" spans="1:14" s="216" customFormat="1" ht="45" customHeight="1" x14ac:dyDescent="0.35">
      <c r="A177" s="56">
        <v>508</v>
      </c>
      <c r="B177" s="57" t="s">
        <v>20</v>
      </c>
      <c r="C177" s="131" t="s">
        <v>169</v>
      </c>
      <c r="D177" s="91">
        <f>+'[3]ABRIL 30 DE 2013'!E235</f>
        <v>63</v>
      </c>
      <c r="E177" s="238">
        <f t="shared" si="45"/>
        <v>192</v>
      </c>
      <c r="F177" s="60">
        <f t="shared" si="43"/>
        <v>2.0476190476190474</v>
      </c>
      <c r="G177" s="91">
        <f>+'[3]ABRIL 30 DE 2013'!H235</f>
        <v>183</v>
      </c>
      <c r="H177" s="91">
        <f>+'[3]ABRIL 30 DE 2013'!I235</f>
        <v>9</v>
      </c>
      <c r="I177" s="91">
        <f>+'[3]ABRIL 30 DE 2013'!J235</f>
        <v>90</v>
      </c>
      <c r="J177" s="91">
        <f>+'[3]ABRIL 30 DE 2013'!K235</f>
        <v>2</v>
      </c>
      <c r="K177" s="91">
        <f>+'[3]ABRIL 30 DE 2013'!L235</f>
        <v>92</v>
      </c>
      <c r="L177" s="91">
        <f>+'[3]ABRIL 30 DE 2013'!M235</f>
        <v>93</v>
      </c>
      <c r="M177" s="91">
        <f>+'[3]ABRIL 30 DE 2013'!N235</f>
        <v>7</v>
      </c>
      <c r="N177" s="91">
        <f>+'[3]ABRIL 30 DE 2013'!O235</f>
        <v>100</v>
      </c>
    </row>
    <row r="178" spans="1:14" s="121" customFormat="1" ht="38.25" customHeight="1" x14ac:dyDescent="0.35">
      <c r="A178" s="56">
        <v>501</v>
      </c>
      <c r="B178" s="57" t="s">
        <v>170</v>
      </c>
      <c r="C178" s="131" t="s">
        <v>171</v>
      </c>
      <c r="D178" s="91">
        <f>+'[3]ABRIL 30 DE 2013'!E225</f>
        <v>328</v>
      </c>
      <c r="E178" s="238">
        <f t="shared" si="45"/>
        <v>745</v>
      </c>
      <c r="F178" s="60">
        <f t="shared" si="43"/>
        <v>1.2713414634146343</v>
      </c>
      <c r="G178" s="91">
        <f>+'[3]ABRIL 30 DE 2013'!H225</f>
        <v>745</v>
      </c>
      <c r="H178" s="91">
        <f>+'[3]ABRIL 30 DE 2013'!I225</f>
        <v>0</v>
      </c>
      <c r="I178" s="91">
        <f>+'[3]ABRIL 30 DE 2013'!J225</f>
        <v>144</v>
      </c>
      <c r="J178" s="91">
        <f>+'[3]ABRIL 30 DE 2013'!K225</f>
        <v>0</v>
      </c>
      <c r="K178" s="91">
        <f>+'[3]ABRIL 30 DE 2013'!L225</f>
        <v>144</v>
      </c>
      <c r="L178" s="91">
        <f>+'[3]ABRIL 30 DE 2013'!M225</f>
        <v>601</v>
      </c>
      <c r="M178" s="91">
        <f>+'[3]ABRIL 30 DE 2013'!N225</f>
        <v>0</v>
      </c>
      <c r="N178" s="91">
        <f>+'[3]ABRIL 30 DE 2013'!O225</f>
        <v>601</v>
      </c>
    </row>
    <row r="179" spans="1:14" s="216" customFormat="1" ht="45" customHeight="1" x14ac:dyDescent="0.35">
      <c r="A179" s="56">
        <v>513</v>
      </c>
      <c r="B179" s="57" t="s">
        <v>20</v>
      </c>
      <c r="C179" s="131" t="s">
        <v>172</v>
      </c>
      <c r="D179" s="91">
        <f>+'[3]ABRIL 30 DE 2013'!E237</f>
        <v>60</v>
      </c>
      <c r="E179" s="238">
        <f t="shared" si="45"/>
        <v>149</v>
      </c>
      <c r="F179" s="60">
        <f t="shared" si="43"/>
        <v>1.4833333333333334</v>
      </c>
      <c r="G179" s="91">
        <f>+'[3]ABRIL 30 DE 2013'!H237</f>
        <v>142</v>
      </c>
      <c r="H179" s="91">
        <f>+'[3]ABRIL 30 DE 2013'!I237</f>
        <v>7</v>
      </c>
      <c r="I179" s="91">
        <f>+'[3]ABRIL 30 DE 2013'!J237</f>
        <v>32</v>
      </c>
      <c r="J179" s="91">
        <f>+'[3]ABRIL 30 DE 2013'!K237</f>
        <v>3</v>
      </c>
      <c r="K179" s="91">
        <f>+'[3]ABRIL 30 DE 2013'!L237</f>
        <v>35</v>
      </c>
      <c r="L179" s="91">
        <f>+'[3]ABRIL 30 DE 2013'!M237</f>
        <v>110</v>
      </c>
      <c r="M179" s="91">
        <f>+'[3]ABRIL 30 DE 2013'!N237</f>
        <v>4</v>
      </c>
      <c r="N179" s="91">
        <f>+'[3]ABRIL 30 DE 2013'!O237</f>
        <v>114</v>
      </c>
    </row>
    <row r="180" spans="1:14" s="216" customFormat="1" ht="45" customHeight="1" x14ac:dyDescent="0.35">
      <c r="A180" s="56">
        <v>514</v>
      </c>
      <c r="B180" s="57" t="s">
        <v>20</v>
      </c>
      <c r="C180" s="131" t="s">
        <v>173</v>
      </c>
      <c r="D180" s="91">
        <f>+'[3]ABRIL 30 DE 2013'!E239</f>
        <v>94</v>
      </c>
      <c r="E180" s="238">
        <f t="shared" si="45"/>
        <v>151</v>
      </c>
      <c r="F180" s="60">
        <f t="shared" si="43"/>
        <v>0.6063829787234043</v>
      </c>
      <c r="G180" s="91">
        <f>+'[3]ABRIL 30 DE 2013'!H239</f>
        <v>151</v>
      </c>
      <c r="H180" s="91">
        <f>+'[3]ABRIL 30 DE 2013'!I239</f>
        <v>0</v>
      </c>
      <c r="I180" s="91">
        <f>+'[3]ABRIL 30 DE 2013'!J239</f>
        <v>41</v>
      </c>
      <c r="J180" s="91">
        <f>+'[3]ABRIL 30 DE 2013'!K239</f>
        <v>0</v>
      </c>
      <c r="K180" s="91">
        <f>+'[3]ABRIL 30 DE 2013'!L239</f>
        <v>41</v>
      </c>
      <c r="L180" s="91">
        <f>+'[3]ABRIL 30 DE 2013'!M239</f>
        <v>110</v>
      </c>
      <c r="M180" s="91">
        <f>+'[3]ABRIL 30 DE 2013'!N239</f>
        <v>0</v>
      </c>
      <c r="N180" s="91">
        <f>+'[3]ABRIL 30 DE 2013'!O239</f>
        <v>110</v>
      </c>
    </row>
    <row r="181" spans="1:14" s="77" customFormat="1" ht="39" customHeight="1" x14ac:dyDescent="0.35">
      <c r="A181" s="56">
        <v>502</v>
      </c>
      <c r="B181" s="57" t="s">
        <v>20</v>
      </c>
      <c r="C181" s="131" t="s">
        <v>174</v>
      </c>
      <c r="D181" s="91">
        <f>+'[3]ABRIL 30 DE 2013'!E227</f>
        <v>2424</v>
      </c>
      <c r="E181" s="238">
        <f t="shared" si="45"/>
        <v>7218</v>
      </c>
      <c r="F181" s="60">
        <f t="shared" si="43"/>
        <v>1.9777227722772279</v>
      </c>
      <c r="G181" s="91">
        <f>+'[3]ABRIL 30 DE 2013'!H227</f>
        <v>7218</v>
      </c>
      <c r="H181" s="91">
        <f>+'[3]ABRIL 30 DE 2013'!I227</f>
        <v>0</v>
      </c>
      <c r="I181" s="91">
        <f>+'[3]ABRIL 30 DE 2013'!J227</f>
        <v>1815</v>
      </c>
      <c r="J181" s="91">
        <f>+'[3]ABRIL 30 DE 2013'!K227</f>
        <v>0</v>
      </c>
      <c r="K181" s="91">
        <f>+'[3]ABRIL 30 DE 2013'!L227</f>
        <v>1815</v>
      </c>
      <c r="L181" s="91">
        <f>+'[3]ABRIL 30 DE 2013'!M227</f>
        <v>5403</v>
      </c>
      <c r="M181" s="91">
        <f>+'[3]ABRIL 30 DE 2013'!N227</f>
        <v>0</v>
      </c>
      <c r="N181" s="91">
        <f>+'[3]ABRIL 30 DE 2013'!O227</f>
        <v>5403</v>
      </c>
    </row>
    <row r="182" spans="1:14" s="121" customFormat="1" ht="30.75" customHeight="1" x14ac:dyDescent="0.35">
      <c r="A182" s="69">
        <v>537</v>
      </c>
      <c r="B182" s="142" t="s">
        <v>110</v>
      </c>
      <c r="C182" s="142" t="s">
        <v>175</v>
      </c>
      <c r="D182" s="150">
        <f>+'[3]ABRIL 30 DE 2013'!E263+'[3]ABRIL 30 DE 2013'!E265</f>
        <v>2445</v>
      </c>
      <c r="E182" s="238">
        <f t="shared" si="45"/>
        <v>2783</v>
      </c>
      <c r="F182" s="60">
        <f t="shared" si="43"/>
        <v>0.13824130879345597</v>
      </c>
      <c r="G182" s="91">
        <f>+'[3]ABRIL 30 DE 2013'!H263+'[3]ABRIL 30 DE 2013'!H265</f>
        <v>1536</v>
      </c>
      <c r="H182" s="91">
        <f>+'[3]ABRIL 30 DE 2013'!I263+'[3]ABRIL 30 DE 2013'!I265</f>
        <v>1247</v>
      </c>
      <c r="I182" s="91">
        <f>+'[3]ABRIL 30 DE 2013'!J263+'[3]ABRIL 30 DE 2013'!J265</f>
        <v>847</v>
      </c>
      <c r="J182" s="91">
        <f>+'[3]ABRIL 30 DE 2013'!K263+'[3]ABRIL 30 DE 2013'!K265</f>
        <v>216</v>
      </c>
      <c r="K182" s="91">
        <f>+'[3]ABRIL 30 DE 2013'!L263+'[3]ABRIL 30 DE 2013'!L265</f>
        <v>1063</v>
      </c>
      <c r="L182" s="91">
        <f>+'[3]ABRIL 30 DE 2013'!M263+'[3]ABRIL 30 DE 2013'!M265</f>
        <v>689</v>
      </c>
      <c r="M182" s="91">
        <f>+'[3]ABRIL 30 DE 2013'!N263+'[3]ABRIL 30 DE 2013'!N265</f>
        <v>1031</v>
      </c>
      <c r="N182" s="91">
        <f>+'[3]ABRIL 30 DE 2013'!O263+'[3]ABRIL 30 DE 2013'!O265</f>
        <v>1720</v>
      </c>
    </row>
    <row r="183" spans="1:14" s="216" customFormat="1" ht="45" customHeight="1" x14ac:dyDescent="0.35">
      <c r="A183" s="56">
        <v>515</v>
      </c>
      <c r="B183" s="142" t="s">
        <v>20</v>
      </c>
      <c r="C183" s="142" t="s">
        <v>176</v>
      </c>
      <c r="D183" s="150">
        <f>+'[3]ABRIL 30 DE 2013'!E241</f>
        <v>150</v>
      </c>
      <c r="E183" s="238">
        <f t="shared" si="45"/>
        <v>211</v>
      </c>
      <c r="F183" s="60">
        <f t="shared" si="43"/>
        <v>0.40666666666666673</v>
      </c>
      <c r="G183" s="91">
        <f>+'[3]ABRIL 30 DE 2013'!H241</f>
        <v>201</v>
      </c>
      <c r="H183" s="91">
        <f>+'[3]ABRIL 30 DE 2013'!I241</f>
        <v>10</v>
      </c>
      <c r="I183" s="91">
        <f>+'[3]ABRIL 30 DE 2013'!J241</f>
        <v>74</v>
      </c>
      <c r="J183" s="91">
        <f>+'[3]ABRIL 30 DE 2013'!K241</f>
        <v>9</v>
      </c>
      <c r="K183" s="91">
        <f>+'[3]ABRIL 30 DE 2013'!L241</f>
        <v>83</v>
      </c>
      <c r="L183" s="91">
        <f>+'[3]ABRIL 30 DE 2013'!M241</f>
        <v>127</v>
      </c>
      <c r="M183" s="91">
        <f>+'[3]ABRIL 30 DE 2013'!N241</f>
        <v>1</v>
      </c>
      <c r="N183" s="91">
        <f>+'[3]ABRIL 30 DE 2013'!O241</f>
        <v>128</v>
      </c>
    </row>
    <row r="184" spans="1:14" s="240" customFormat="1" ht="31.5" customHeight="1" x14ac:dyDescent="0.35">
      <c r="A184" s="69">
        <v>535</v>
      </c>
      <c r="B184" s="57" t="s">
        <v>39</v>
      </c>
      <c r="C184" s="131" t="s">
        <v>177</v>
      </c>
      <c r="D184" s="91">
        <f>+'[3]ABRIL 30 DE 2013'!E261</f>
        <v>1316</v>
      </c>
      <c r="E184" s="238">
        <f t="shared" si="45"/>
        <v>1501</v>
      </c>
      <c r="F184" s="60">
        <f t="shared" si="43"/>
        <v>0.14057750759878429</v>
      </c>
      <c r="G184" s="91">
        <f>+'[3]ABRIL 30 DE 2013'!H261</f>
        <v>1501</v>
      </c>
      <c r="H184" s="91">
        <f>+'[3]ABRIL 30 DE 2013'!I261</f>
        <v>0</v>
      </c>
      <c r="I184" s="91">
        <f>+'[3]ABRIL 30 DE 2013'!J261</f>
        <v>16</v>
      </c>
      <c r="J184" s="91">
        <f>+'[3]ABRIL 30 DE 2013'!K261</f>
        <v>0</v>
      </c>
      <c r="K184" s="91">
        <f>+'[3]ABRIL 30 DE 2013'!L261</f>
        <v>16</v>
      </c>
      <c r="L184" s="91">
        <f>+'[3]ABRIL 30 DE 2013'!M261</f>
        <v>1485</v>
      </c>
      <c r="M184" s="91">
        <f>+'[3]ABRIL 30 DE 2013'!N261</f>
        <v>0</v>
      </c>
      <c r="N184" s="91">
        <f>+'[3]ABRIL 30 DE 2013'!O261</f>
        <v>1485</v>
      </c>
    </row>
    <row r="185" spans="1:14" s="216" customFormat="1" ht="45" customHeight="1" x14ac:dyDescent="0.35">
      <c r="A185" s="56">
        <v>517</v>
      </c>
      <c r="B185" s="57" t="s">
        <v>20</v>
      </c>
      <c r="C185" s="131" t="s">
        <v>178</v>
      </c>
      <c r="D185" s="91">
        <f>+'[3]ABRIL 30 DE 2013'!E243</f>
        <v>50</v>
      </c>
      <c r="E185" s="238">
        <f t="shared" si="45"/>
        <v>108</v>
      </c>
      <c r="F185" s="60">
        <f t="shared" si="43"/>
        <v>1.1600000000000001</v>
      </c>
      <c r="G185" s="91">
        <f>+'[3]ABRIL 30 DE 2013'!H243</f>
        <v>108</v>
      </c>
      <c r="H185" s="91">
        <f>+'[3]ABRIL 30 DE 2013'!I243</f>
        <v>0</v>
      </c>
      <c r="I185" s="91">
        <f>+'[3]ABRIL 30 DE 2013'!J243</f>
        <v>23</v>
      </c>
      <c r="J185" s="91">
        <f>+'[3]ABRIL 30 DE 2013'!K243</f>
        <v>0</v>
      </c>
      <c r="K185" s="91">
        <f>+'[3]ABRIL 30 DE 2013'!L243</f>
        <v>23</v>
      </c>
      <c r="L185" s="91">
        <f>+'[3]ABRIL 30 DE 2013'!M243</f>
        <v>85</v>
      </c>
      <c r="M185" s="91">
        <f>+'[3]ABRIL 30 DE 2013'!N243</f>
        <v>0</v>
      </c>
      <c r="N185" s="91">
        <f>+'[3]ABRIL 30 DE 2013'!O243</f>
        <v>85</v>
      </c>
    </row>
    <row r="186" spans="1:14" s="216" customFormat="1" ht="45" customHeight="1" x14ac:dyDescent="0.35">
      <c r="A186" s="56">
        <v>506</v>
      </c>
      <c r="B186" s="57" t="s">
        <v>179</v>
      </c>
      <c r="C186" s="131" t="s">
        <v>180</v>
      </c>
      <c r="D186" s="91">
        <f>+'[3]ABRIL 30 DE 2013'!E231</f>
        <v>50</v>
      </c>
      <c r="E186" s="238">
        <f t="shared" si="45"/>
        <v>100</v>
      </c>
      <c r="F186" s="60">
        <f t="shared" si="43"/>
        <v>1</v>
      </c>
      <c r="G186" s="91">
        <f>+'[3]ABRIL 30 DE 2013'!H231</f>
        <v>100</v>
      </c>
      <c r="H186" s="91">
        <f>+'[3]ABRIL 30 DE 2013'!I231</f>
        <v>0</v>
      </c>
      <c r="I186" s="91">
        <f>+'[3]ABRIL 30 DE 2013'!J231</f>
        <v>45</v>
      </c>
      <c r="J186" s="91">
        <f>+'[3]ABRIL 30 DE 2013'!K231</f>
        <v>0</v>
      </c>
      <c r="K186" s="91">
        <f>+'[3]ABRIL 30 DE 2013'!L231</f>
        <v>45</v>
      </c>
      <c r="L186" s="91">
        <f>+'[3]ABRIL 30 DE 2013'!M231</f>
        <v>55</v>
      </c>
      <c r="M186" s="91">
        <f>+'[3]ABRIL 30 DE 2013'!N231</f>
        <v>0</v>
      </c>
      <c r="N186" s="91">
        <f>+'[3]ABRIL 30 DE 2013'!O231</f>
        <v>55</v>
      </c>
    </row>
    <row r="187" spans="1:14" s="216" customFormat="1" ht="45" customHeight="1" x14ac:dyDescent="0.35">
      <c r="A187" s="56">
        <v>519</v>
      </c>
      <c r="B187" s="57" t="s">
        <v>20</v>
      </c>
      <c r="C187" s="131" t="s">
        <v>181</v>
      </c>
      <c r="D187" s="91">
        <f>+'[3]ABRIL 30 DE 2013'!E247</f>
        <v>76</v>
      </c>
      <c r="E187" s="238">
        <f t="shared" si="45"/>
        <v>148</v>
      </c>
      <c r="F187" s="60">
        <f t="shared" si="43"/>
        <v>0.94736842105263164</v>
      </c>
      <c r="G187" s="91">
        <f>+'[3]ABRIL 30 DE 2013'!H247</f>
        <v>148</v>
      </c>
      <c r="H187" s="91">
        <f>+'[3]ABRIL 30 DE 2013'!I247</f>
        <v>0</v>
      </c>
      <c r="I187" s="91">
        <f>+'[3]ABRIL 30 DE 2013'!J247</f>
        <v>25</v>
      </c>
      <c r="J187" s="91">
        <f>+'[3]ABRIL 30 DE 2013'!K247</f>
        <v>0</v>
      </c>
      <c r="K187" s="91">
        <f>+'[3]ABRIL 30 DE 2013'!L247</f>
        <v>25</v>
      </c>
      <c r="L187" s="91">
        <f>+'[3]ABRIL 30 DE 2013'!M247</f>
        <v>123</v>
      </c>
      <c r="M187" s="91">
        <f>+'[3]ABRIL 30 DE 2013'!N247</f>
        <v>0</v>
      </c>
      <c r="N187" s="91">
        <f>+'[3]ABRIL 30 DE 2013'!O247</f>
        <v>123</v>
      </c>
    </row>
    <row r="188" spans="1:14" s="216" customFormat="1" ht="45" customHeight="1" x14ac:dyDescent="0.35">
      <c r="A188" s="56">
        <v>518</v>
      </c>
      <c r="B188" s="57" t="s">
        <v>20</v>
      </c>
      <c r="C188" s="131" t="s">
        <v>182</v>
      </c>
      <c r="D188" s="91">
        <f>+'[3]ABRIL 30 DE 2013'!E245</f>
        <v>115</v>
      </c>
      <c r="E188" s="238">
        <f t="shared" si="45"/>
        <v>169</v>
      </c>
      <c r="F188" s="60">
        <f t="shared" si="43"/>
        <v>0.4695652173913043</v>
      </c>
      <c r="G188" s="91">
        <f>+'[3]ABRIL 30 DE 2013'!H245</f>
        <v>169</v>
      </c>
      <c r="H188" s="91">
        <f>+'[3]ABRIL 30 DE 2013'!I245</f>
        <v>0</v>
      </c>
      <c r="I188" s="91">
        <f>+'[3]ABRIL 30 DE 2013'!J245</f>
        <v>39</v>
      </c>
      <c r="J188" s="91">
        <f>+'[3]ABRIL 30 DE 2013'!K245</f>
        <v>0</v>
      </c>
      <c r="K188" s="91">
        <f>+'[3]ABRIL 30 DE 2013'!L245</f>
        <v>39</v>
      </c>
      <c r="L188" s="91">
        <f>+'[3]ABRIL 30 DE 2013'!M245</f>
        <v>130</v>
      </c>
      <c r="M188" s="91">
        <f>+'[3]ABRIL 30 DE 2013'!N245</f>
        <v>0</v>
      </c>
      <c r="N188" s="91">
        <f>+'[3]ABRIL 30 DE 2013'!O245</f>
        <v>130</v>
      </c>
    </row>
    <row r="189" spans="1:14" s="216" customFormat="1" ht="45" customHeight="1" x14ac:dyDescent="0.35">
      <c r="A189" s="56">
        <v>521</v>
      </c>
      <c r="B189" s="57" t="s">
        <v>20</v>
      </c>
      <c r="C189" s="131" t="s">
        <v>183</v>
      </c>
      <c r="D189" s="91">
        <f>+'[3]ABRIL 30 DE 2013'!E249</f>
        <v>75</v>
      </c>
      <c r="E189" s="238">
        <f t="shared" si="45"/>
        <v>156</v>
      </c>
      <c r="F189" s="60">
        <f t="shared" si="43"/>
        <v>1.08</v>
      </c>
      <c r="G189" s="91">
        <f>+'[3]ABRIL 30 DE 2013'!H249</f>
        <v>153</v>
      </c>
      <c r="H189" s="91">
        <f>+'[3]ABRIL 30 DE 2013'!I249</f>
        <v>3</v>
      </c>
      <c r="I189" s="91">
        <f>+'[3]ABRIL 30 DE 2013'!J249</f>
        <v>58</v>
      </c>
      <c r="J189" s="91">
        <f>+'[3]ABRIL 30 DE 2013'!K249</f>
        <v>0</v>
      </c>
      <c r="K189" s="91">
        <f>+'[3]ABRIL 30 DE 2013'!L249</f>
        <v>58</v>
      </c>
      <c r="L189" s="91">
        <f>+'[3]ABRIL 30 DE 2013'!M249</f>
        <v>95</v>
      </c>
      <c r="M189" s="91">
        <f>+'[3]ABRIL 30 DE 2013'!N249</f>
        <v>3</v>
      </c>
      <c r="N189" s="91">
        <f>+'[3]ABRIL 30 DE 2013'!O249</f>
        <v>98</v>
      </c>
    </row>
    <row r="190" spans="1:14" s="216" customFormat="1" ht="45" customHeight="1" x14ac:dyDescent="0.35">
      <c r="A190" s="56">
        <v>523</v>
      </c>
      <c r="B190" s="57" t="s">
        <v>20</v>
      </c>
      <c r="C190" s="131" t="s">
        <v>184</v>
      </c>
      <c r="D190" s="91">
        <f>+'[3]ABRIL 30 DE 2013'!E251</f>
        <v>50</v>
      </c>
      <c r="E190" s="238">
        <f t="shared" si="45"/>
        <v>95</v>
      </c>
      <c r="F190" s="60">
        <f t="shared" si="43"/>
        <v>0.89999999999999991</v>
      </c>
      <c r="G190" s="91">
        <f>+'[3]ABRIL 30 DE 2013'!H251</f>
        <v>95</v>
      </c>
      <c r="H190" s="91">
        <f>+'[3]ABRIL 30 DE 2013'!I251</f>
        <v>0</v>
      </c>
      <c r="I190" s="91">
        <f>+'[3]ABRIL 30 DE 2013'!J251</f>
        <v>9</v>
      </c>
      <c r="J190" s="91">
        <f>+'[3]ABRIL 30 DE 2013'!K251</f>
        <v>0</v>
      </c>
      <c r="K190" s="91">
        <f>+'[3]ABRIL 30 DE 2013'!L251</f>
        <v>9</v>
      </c>
      <c r="L190" s="91">
        <f>+'[3]ABRIL 30 DE 2013'!M251</f>
        <v>86</v>
      </c>
      <c r="M190" s="91">
        <f>+'[3]ABRIL 30 DE 2013'!N251</f>
        <v>0</v>
      </c>
      <c r="N190" s="91">
        <f>+'[3]ABRIL 30 DE 2013'!O251</f>
        <v>86</v>
      </c>
    </row>
    <row r="191" spans="1:14" s="216" customFormat="1" ht="45" customHeight="1" x14ac:dyDescent="0.35">
      <c r="A191" s="56">
        <v>524</v>
      </c>
      <c r="B191" s="57" t="s">
        <v>20</v>
      </c>
      <c r="C191" s="131" t="s">
        <v>185</v>
      </c>
      <c r="D191" s="91">
        <f>+'[3]ABRIL 30 DE 2013'!E253</f>
        <v>68</v>
      </c>
      <c r="E191" s="238">
        <f t="shared" si="45"/>
        <v>110</v>
      </c>
      <c r="F191" s="60">
        <f t="shared" si="43"/>
        <v>0.61764705882352944</v>
      </c>
      <c r="G191" s="91">
        <f>+'[3]ABRIL 30 DE 2013'!H253</f>
        <v>110</v>
      </c>
      <c r="H191" s="91">
        <f>+'[3]ABRIL 30 DE 2013'!I253</f>
        <v>0</v>
      </c>
      <c r="I191" s="91">
        <f>+'[3]ABRIL 30 DE 2013'!J253</f>
        <v>14</v>
      </c>
      <c r="J191" s="91">
        <f>+'[3]ABRIL 30 DE 2013'!K253</f>
        <v>0</v>
      </c>
      <c r="K191" s="91">
        <f>+'[3]ABRIL 30 DE 2013'!L253</f>
        <v>14</v>
      </c>
      <c r="L191" s="91">
        <f>+'[3]ABRIL 30 DE 2013'!M253</f>
        <v>96</v>
      </c>
      <c r="M191" s="91">
        <f>+'[3]ABRIL 30 DE 2013'!N253</f>
        <v>0</v>
      </c>
      <c r="N191" s="91">
        <f>+'[3]ABRIL 30 DE 2013'!O253</f>
        <v>96</v>
      </c>
    </row>
    <row r="192" spans="1:14" s="216" customFormat="1" ht="45" customHeight="1" x14ac:dyDescent="0.35">
      <c r="A192" s="56">
        <v>527</v>
      </c>
      <c r="B192" s="57" t="s">
        <v>20</v>
      </c>
      <c r="C192" s="131" t="s">
        <v>186</v>
      </c>
      <c r="D192" s="91">
        <f>+'[3]ABRIL 30 DE 2013'!E255</f>
        <v>120</v>
      </c>
      <c r="E192" s="238">
        <f>G192+H192</f>
        <v>180</v>
      </c>
      <c r="F192" s="60">
        <f t="shared" si="43"/>
        <v>0.5</v>
      </c>
      <c r="G192" s="91">
        <f>+'[3]ABRIL 30 DE 2013'!H255</f>
        <v>180</v>
      </c>
      <c r="H192" s="91">
        <f>+'[3]ABRIL 30 DE 2013'!I255</f>
        <v>0</v>
      </c>
      <c r="I192" s="91">
        <f>+'[3]ABRIL 30 DE 2013'!J255</f>
        <v>39</v>
      </c>
      <c r="J192" s="91">
        <f>+'[3]ABRIL 30 DE 2013'!K255</f>
        <v>0</v>
      </c>
      <c r="K192" s="91">
        <f>+'[3]ABRIL 30 DE 2013'!L255</f>
        <v>39</v>
      </c>
      <c r="L192" s="91">
        <f>+'[3]ABRIL 30 DE 2013'!M255</f>
        <v>141</v>
      </c>
      <c r="M192" s="91">
        <f>+'[3]ABRIL 30 DE 2013'!N255</f>
        <v>0</v>
      </c>
      <c r="N192" s="91">
        <f>+'[3]ABRIL 30 DE 2013'!O255</f>
        <v>141</v>
      </c>
    </row>
    <row r="193" spans="1:14" s="240" customFormat="1" ht="31.5" customHeight="1" thickBot="1" x14ac:dyDescent="0.4">
      <c r="A193" s="241"/>
      <c r="B193" s="166"/>
      <c r="C193" s="242"/>
      <c r="D193" s="47"/>
      <c r="E193" s="243"/>
      <c r="F193" s="48"/>
      <c r="G193" s="173"/>
      <c r="H193" s="47"/>
      <c r="I193" s="47"/>
      <c r="J193" s="47"/>
      <c r="K193" s="47"/>
      <c r="L193" s="47"/>
      <c r="M193" s="47"/>
      <c r="N193" s="244"/>
    </row>
    <row r="194" spans="1:14" s="247" customFormat="1" ht="31.5" customHeight="1" thickBot="1" x14ac:dyDescent="0.4">
      <c r="A194" s="97"/>
      <c r="B194" s="331" t="s">
        <v>187</v>
      </c>
      <c r="C194" s="331"/>
      <c r="D194" s="245">
        <f>D195+D196</f>
        <v>367</v>
      </c>
      <c r="E194" s="246">
        <f>E195+E196</f>
        <v>750</v>
      </c>
      <c r="F194" s="37">
        <f>+E194/D194-1</f>
        <v>1.0435967302452318</v>
      </c>
      <c r="G194" s="36">
        <f t="shared" ref="G194:N194" si="46">+G195+G196</f>
        <v>725</v>
      </c>
      <c r="H194" s="36">
        <f t="shared" si="46"/>
        <v>25</v>
      </c>
      <c r="I194" s="36">
        <f t="shared" si="46"/>
        <v>345</v>
      </c>
      <c r="J194" s="36">
        <f t="shared" si="46"/>
        <v>11</v>
      </c>
      <c r="K194" s="36">
        <f t="shared" si="46"/>
        <v>356</v>
      </c>
      <c r="L194" s="36">
        <f t="shared" si="46"/>
        <v>380</v>
      </c>
      <c r="M194" s="36">
        <f t="shared" si="46"/>
        <v>14</v>
      </c>
      <c r="N194" s="38">
        <f t="shared" si="46"/>
        <v>394</v>
      </c>
    </row>
    <row r="195" spans="1:14" s="108" customFormat="1" ht="31.5" customHeight="1" x14ac:dyDescent="0.35">
      <c r="A195" s="248">
        <v>533</v>
      </c>
      <c r="B195" s="41" t="s">
        <v>20</v>
      </c>
      <c r="C195" s="249" t="s">
        <v>188</v>
      </c>
      <c r="D195" s="42">
        <f>+'[3]ABRIL 30 DE 2013'!E269</f>
        <v>81</v>
      </c>
      <c r="E195" s="238">
        <f>G195+H195</f>
        <v>96</v>
      </c>
      <c r="F195" s="43">
        <f>+E195/D195-1</f>
        <v>0.18518518518518512</v>
      </c>
      <c r="G195" s="54">
        <f>+'[3]ABRIL 30 DE 2013'!H269</f>
        <v>96</v>
      </c>
      <c r="H195" s="54">
        <f>+'[3]ABRIL 30 DE 2013'!I269</f>
        <v>0</v>
      </c>
      <c r="I195" s="54">
        <f>+'[3]ABRIL 30 DE 2013'!J269</f>
        <v>42</v>
      </c>
      <c r="J195" s="54">
        <f>+'[3]ABRIL 30 DE 2013'!K269</f>
        <v>0</v>
      </c>
      <c r="K195" s="54">
        <f>+'[3]ABRIL 30 DE 2013'!L269</f>
        <v>42</v>
      </c>
      <c r="L195" s="54">
        <f>+'[3]ABRIL 30 DE 2013'!M269</f>
        <v>54</v>
      </c>
      <c r="M195" s="54">
        <f>+'[3]ABRIL 30 DE 2013'!N269</f>
        <v>0</v>
      </c>
      <c r="N195" s="54">
        <f>+'[3]ABRIL 30 DE 2013'!O269</f>
        <v>54</v>
      </c>
    </row>
    <row r="196" spans="1:14" s="108" customFormat="1" ht="30" customHeight="1" thickBot="1" x14ac:dyDescent="0.4">
      <c r="A196" s="151">
        <v>530</v>
      </c>
      <c r="B196" s="102" t="s">
        <v>20</v>
      </c>
      <c r="C196" s="152" t="s">
        <v>189</v>
      </c>
      <c r="D196" s="103">
        <f>+'[3]ABRIL 30 DE 2013'!E267</f>
        <v>286</v>
      </c>
      <c r="E196" s="250">
        <f>G196+H196</f>
        <v>654</v>
      </c>
      <c r="F196" s="105">
        <f>+E196/D196-1</f>
        <v>1.2867132867132867</v>
      </c>
      <c r="G196" s="106">
        <f>+'[3]ABRIL 30 DE 2013'!H267</f>
        <v>629</v>
      </c>
      <c r="H196" s="106">
        <f>+'[3]ABRIL 30 DE 2013'!I267</f>
        <v>25</v>
      </c>
      <c r="I196" s="106">
        <f>+'[3]ABRIL 30 DE 2013'!J267</f>
        <v>303</v>
      </c>
      <c r="J196" s="106">
        <f>+'[3]ABRIL 30 DE 2013'!K267</f>
        <v>11</v>
      </c>
      <c r="K196" s="106">
        <f>+'[3]ABRIL 30 DE 2013'!L267</f>
        <v>314</v>
      </c>
      <c r="L196" s="106">
        <f>+'[3]ABRIL 30 DE 2013'!M267</f>
        <v>326</v>
      </c>
      <c r="M196" s="106">
        <f>+'[3]ABRIL 30 DE 2013'!N267</f>
        <v>14</v>
      </c>
      <c r="N196" s="106">
        <f>+'[3]ABRIL 30 DE 2013'!O267</f>
        <v>340</v>
      </c>
    </row>
    <row r="197" spans="1:14" s="108" customFormat="1" ht="24" customHeight="1" x14ac:dyDescent="0.35">
      <c r="A197" s="78"/>
      <c r="B197" s="78"/>
      <c r="C197" s="78"/>
      <c r="D197" s="116"/>
      <c r="E197" s="118"/>
      <c r="F197" s="153"/>
      <c r="G197" s="116"/>
      <c r="H197" s="116"/>
      <c r="I197" s="118"/>
      <c r="J197" s="119"/>
      <c r="K197" s="116"/>
      <c r="L197" s="118"/>
      <c r="M197" s="118"/>
      <c r="N197" s="78"/>
    </row>
    <row r="198" spans="1:14" s="108" customFormat="1" ht="24" customHeight="1" x14ac:dyDescent="0.35">
      <c r="A198" s="78"/>
      <c r="B198" s="78"/>
      <c r="C198" s="78"/>
      <c r="D198" s="116"/>
      <c r="E198" s="118"/>
      <c r="F198" s="153"/>
      <c r="G198" s="116"/>
      <c r="H198" s="116"/>
      <c r="I198" s="118"/>
      <c r="J198" s="119"/>
      <c r="K198" s="116"/>
      <c r="L198" s="118"/>
      <c r="M198" s="118"/>
      <c r="N198" s="78"/>
    </row>
    <row r="199" spans="1:14" s="108" customFormat="1" ht="24" customHeight="1" thickBot="1" x14ac:dyDescent="0.4">
      <c r="A199" s="78"/>
      <c r="B199" s="78"/>
      <c r="C199" s="78"/>
      <c r="D199" s="116"/>
      <c r="E199" s="118"/>
      <c r="F199" s="153"/>
      <c r="G199" s="116"/>
      <c r="H199" s="34"/>
      <c r="I199" s="116"/>
      <c r="J199" s="119"/>
      <c r="K199" s="116"/>
      <c r="L199" s="116"/>
      <c r="M199" s="118"/>
      <c r="N199" s="120"/>
    </row>
    <row r="200" spans="1:14" s="251" customFormat="1" ht="35.25" customHeight="1" thickBot="1" x14ac:dyDescent="0.45">
      <c r="A200" s="122">
        <v>600</v>
      </c>
      <c r="B200" s="337" t="s">
        <v>190</v>
      </c>
      <c r="C200" s="337"/>
      <c r="D200" s="226">
        <f>+D202+D205+D216+D221+D226</f>
        <v>10095</v>
      </c>
      <c r="E200" s="226">
        <f>+E202+E205+E216+E221+E226</f>
        <v>14701</v>
      </c>
      <c r="F200" s="227">
        <f>+E200/D200-1</f>
        <v>0.45626547795938577</v>
      </c>
      <c r="G200" s="226">
        <f t="shared" ref="G200:N200" si="47">+G202+G205+G216+G221+G226</f>
        <v>13386</v>
      </c>
      <c r="H200" s="226">
        <f t="shared" si="47"/>
        <v>1315</v>
      </c>
      <c r="I200" s="226">
        <f t="shared" si="47"/>
        <v>3205</v>
      </c>
      <c r="J200" s="226">
        <f t="shared" si="47"/>
        <v>372</v>
      </c>
      <c r="K200" s="226">
        <f t="shared" si="47"/>
        <v>3577</v>
      </c>
      <c r="L200" s="226">
        <f t="shared" si="47"/>
        <v>10181</v>
      </c>
      <c r="M200" s="226">
        <f t="shared" si="47"/>
        <v>943</v>
      </c>
      <c r="N200" s="229">
        <f t="shared" si="47"/>
        <v>11124</v>
      </c>
    </row>
    <row r="201" spans="1:14" s="108" customFormat="1" ht="24" customHeight="1" thickBot="1" x14ac:dyDescent="0.4">
      <c r="A201" s="125"/>
      <c r="B201" s="252"/>
      <c r="C201" s="27"/>
      <c r="D201" s="95"/>
      <c r="E201" s="95"/>
      <c r="F201" s="94"/>
      <c r="G201" s="127"/>
      <c r="H201" s="127"/>
      <c r="I201" s="127"/>
      <c r="J201" s="128"/>
      <c r="K201" s="127"/>
      <c r="L201" s="127"/>
      <c r="M201" s="127"/>
      <c r="N201" s="129"/>
    </row>
    <row r="202" spans="1:14" s="253" customFormat="1" ht="24" customHeight="1" thickBot="1" x14ac:dyDescent="0.4">
      <c r="A202" s="97"/>
      <c r="B202" s="335" t="s">
        <v>22</v>
      </c>
      <c r="C202" s="335"/>
      <c r="D202" s="36">
        <f>+D203</f>
        <v>120</v>
      </c>
      <c r="E202" s="36">
        <f>+E203</f>
        <v>229</v>
      </c>
      <c r="F202" s="37">
        <f>+E202/D202-1</f>
        <v>0.90833333333333344</v>
      </c>
      <c r="G202" s="36">
        <f>+G203</f>
        <v>229</v>
      </c>
      <c r="H202" s="36">
        <f>+H203</f>
        <v>0</v>
      </c>
      <c r="I202" s="36">
        <f t="shared" ref="I202:N202" si="48">+I203</f>
        <v>104</v>
      </c>
      <c r="J202" s="36">
        <f t="shared" si="48"/>
        <v>0</v>
      </c>
      <c r="K202" s="36">
        <f t="shared" si="48"/>
        <v>104</v>
      </c>
      <c r="L202" s="36">
        <f t="shared" si="48"/>
        <v>125</v>
      </c>
      <c r="M202" s="36">
        <f t="shared" si="48"/>
        <v>0</v>
      </c>
      <c r="N202" s="36">
        <f t="shared" si="48"/>
        <v>125</v>
      </c>
    </row>
    <row r="203" spans="1:14" s="108" customFormat="1" ht="28.5" customHeight="1" x14ac:dyDescent="0.35">
      <c r="A203" s="51">
        <v>633</v>
      </c>
      <c r="B203" s="41" t="s">
        <v>20</v>
      </c>
      <c r="C203" s="135" t="s">
        <v>191</v>
      </c>
      <c r="D203" s="42">
        <f>+'[3]ABRIL 30 DE 2013'!E274</f>
        <v>120</v>
      </c>
      <c r="E203" s="53">
        <f>+G203+H203</f>
        <v>229</v>
      </c>
      <c r="F203" s="43">
        <f>+E203/D203-1</f>
        <v>0.90833333333333344</v>
      </c>
      <c r="G203" s="54">
        <f>+'[3]ABRIL 30 DE 2013'!H274</f>
        <v>229</v>
      </c>
      <c r="H203" s="54">
        <f>+'[3]ABRIL 30 DE 2013'!I274</f>
        <v>0</v>
      </c>
      <c r="I203" s="54">
        <f>+'[3]ABRIL 30 DE 2013'!J274</f>
        <v>104</v>
      </c>
      <c r="J203" s="54">
        <f>+'[3]ABRIL 30 DE 2013'!K274</f>
        <v>0</v>
      </c>
      <c r="K203" s="54">
        <f>+'[3]ABRIL 30 DE 2013'!L274</f>
        <v>104</v>
      </c>
      <c r="L203" s="54">
        <f>+'[3]ABRIL 30 DE 2013'!M274</f>
        <v>125</v>
      </c>
      <c r="M203" s="54">
        <f>+'[3]ABRIL 30 DE 2013'!N274</f>
        <v>0</v>
      </c>
      <c r="N203" s="54">
        <f>+'[3]ABRIL 30 DE 2013'!O274</f>
        <v>125</v>
      </c>
    </row>
    <row r="204" spans="1:14" s="108" customFormat="1" ht="24" customHeight="1" thickBot="1" x14ac:dyDescent="0.4">
      <c r="A204" s="75"/>
      <c r="B204" s="198"/>
      <c r="C204" s="133"/>
      <c r="D204" s="46"/>
      <c r="E204" s="46"/>
      <c r="F204" s="48"/>
      <c r="G204" s="47"/>
      <c r="H204" s="46"/>
      <c r="I204" s="46"/>
      <c r="J204" s="46"/>
      <c r="K204" s="46"/>
      <c r="L204" s="46"/>
      <c r="M204" s="46"/>
      <c r="N204" s="134"/>
    </row>
    <row r="205" spans="1:14" s="253" customFormat="1" ht="24" customHeight="1" thickBot="1" x14ac:dyDescent="0.4">
      <c r="A205" s="97"/>
      <c r="B205" s="335" t="s">
        <v>192</v>
      </c>
      <c r="C205" s="335"/>
      <c r="D205" s="36">
        <f>SUM(D206:D214)</f>
        <v>2799</v>
      </c>
      <c r="E205" s="36">
        <f>SUM(E206:E214)</f>
        <v>3857</v>
      </c>
      <c r="F205" s="37">
        <f t="shared" ref="F205:F214" si="49">+E205/D205-1</f>
        <v>0.37799214005001791</v>
      </c>
      <c r="G205" s="36">
        <f>SUM(G206:G214)</f>
        <v>3665</v>
      </c>
      <c r="H205" s="36">
        <f t="shared" ref="H205:N205" si="50">SUM(H206:H214)</f>
        <v>192</v>
      </c>
      <c r="I205" s="36">
        <f t="shared" si="50"/>
        <v>921</v>
      </c>
      <c r="J205" s="36">
        <f t="shared" si="50"/>
        <v>57</v>
      </c>
      <c r="K205" s="36">
        <f t="shared" si="50"/>
        <v>978</v>
      </c>
      <c r="L205" s="36">
        <f t="shared" si="50"/>
        <v>2744</v>
      </c>
      <c r="M205" s="36">
        <f t="shared" si="50"/>
        <v>135</v>
      </c>
      <c r="N205" s="36">
        <f t="shared" si="50"/>
        <v>2879</v>
      </c>
    </row>
    <row r="206" spans="1:14" s="108" customFormat="1" ht="24" customHeight="1" x14ac:dyDescent="0.35">
      <c r="A206" s="51">
        <v>603</v>
      </c>
      <c r="B206" s="41" t="s">
        <v>20</v>
      </c>
      <c r="C206" s="135" t="s">
        <v>193</v>
      </c>
      <c r="D206" s="42">
        <f>+'[3]ABRIL 30 DE 2013'!E280</f>
        <v>67</v>
      </c>
      <c r="E206" s="53">
        <f t="shared" ref="E206:E214" si="51">+G206+H206</f>
        <v>77</v>
      </c>
      <c r="F206" s="43">
        <f t="shared" si="49"/>
        <v>0.14925373134328357</v>
      </c>
      <c r="G206" s="44">
        <f>+'[3]ABRIL 30 DE 2013'!H280</f>
        <v>77</v>
      </c>
      <c r="H206" s="44">
        <f>+'[3]ABRIL 30 DE 2013'!I280</f>
        <v>0</v>
      </c>
      <c r="I206" s="44">
        <f>+'[3]ABRIL 30 DE 2013'!J280</f>
        <v>15</v>
      </c>
      <c r="J206" s="44">
        <f>+'[3]ABRIL 30 DE 2013'!K280</f>
        <v>0</v>
      </c>
      <c r="K206" s="44">
        <f>+'[3]ABRIL 30 DE 2013'!L280</f>
        <v>15</v>
      </c>
      <c r="L206" s="44">
        <f>+'[3]ABRIL 30 DE 2013'!M280</f>
        <v>62</v>
      </c>
      <c r="M206" s="44">
        <f>+'[3]ABRIL 30 DE 2013'!N280</f>
        <v>0</v>
      </c>
      <c r="N206" s="44">
        <f>+'[3]ABRIL 30 DE 2013'!O280</f>
        <v>62</v>
      </c>
    </row>
    <row r="207" spans="1:14" s="108" customFormat="1" ht="24" customHeight="1" x14ac:dyDescent="0.35">
      <c r="A207" s="56">
        <v>602</v>
      </c>
      <c r="B207" s="57" t="s">
        <v>20</v>
      </c>
      <c r="C207" s="135" t="s">
        <v>194</v>
      </c>
      <c r="D207" s="58">
        <f>+'[3]ABRIL 30 DE 2013'!E278</f>
        <v>128</v>
      </c>
      <c r="E207" s="53">
        <f t="shared" si="51"/>
        <v>253</v>
      </c>
      <c r="F207" s="60">
        <f t="shared" si="49"/>
        <v>0.9765625</v>
      </c>
      <c r="G207" s="91">
        <f>+'[3]ABRIL 30 DE 2013'!H278</f>
        <v>253</v>
      </c>
      <c r="H207" s="91">
        <f>+'[3]ABRIL 30 DE 2013'!I278</f>
        <v>0</v>
      </c>
      <c r="I207" s="91">
        <f>+'[3]ABRIL 30 DE 2013'!J278</f>
        <v>76</v>
      </c>
      <c r="J207" s="91">
        <f>+'[3]ABRIL 30 DE 2013'!K278</f>
        <v>0</v>
      </c>
      <c r="K207" s="91">
        <f>+'[3]ABRIL 30 DE 2013'!L278</f>
        <v>76</v>
      </c>
      <c r="L207" s="91">
        <f>+'[3]ABRIL 30 DE 2013'!M278</f>
        <v>177</v>
      </c>
      <c r="M207" s="91">
        <f>+'[3]ABRIL 30 DE 2013'!N278</f>
        <v>0</v>
      </c>
      <c r="N207" s="91">
        <f>+'[3]ABRIL 30 DE 2013'!O278</f>
        <v>177</v>
      </c>
    </row>
    <row r="208" spans="1:14" s="108" customFormat="1" ht="24" customHeight="1" x14ac:dyDescent="0.35">
      <c r="A208" s="56">
        <v>637</v>
      </c>
      <c r="B208" s="57" t="s">
        <v>195</v>
      </c>
      <c r="C208" s="131" t="s">
        <v>196</v>
      </c>
      <c r="D208" s="58">
        <f>+'[3]ABRIL 30 DE 2013'!E292</f>
        <v>1524</v>
      </c>
      <c r="E208" s="53">
        <f t="shared" si="51"/>
        <v>1575</v>
      </c>
      <c r="F208" s="60">
        <f t="shared" si="49"/>
        <v>3.3464566929133799E-2</v>
      </c>
      <c r="G208" s="91">
        <f>+'[3]ABRIL 30 DE 2013'!H292</f>
        <v>1574</v>
      </c>
      <c r="H208" s="91">
        <f>+'[3]ABRIL 30 DE 2013'!I292</f>
        <v>1</v>
      </c>
      <c r="I208" s="91">
        <f>+'[3]ABRIL 30 DE 2013'!J292</f>
        <v>260</v>
      </c>
      <c r="J208" s="91">
        <f>+'[3]ABRIL 30 DE 2013'!K292</f>
        <v>1</v>
      </c>
      <c r="K208" s="91">
        <f>+'[3]ABRIL 30 DE 2013'!L292</f>
        <v>261</v>
      </c>
      <c r="L208" s="91">
        <f>+'[3]ABRIL 30 DE 2013'!M292</f>
        <v>1314</v>
      </c>
      <c r="M208" s="91">
        <f>+'[3]ABRIL 30 DE 2013'!N292</f>
        <v>0</v>
      </c>
      <c r="N208" s="91">
        <f>+'[3]ABRIL 30 DE 2013'!O292</f>
        <v>1314</v>
      </c>
    </row>
    <row r="209" spans="1:14" s="108" customFormat="1" ht="24" customHeight="1" x14ac:dyDescent="0.35">
      <c r="A209" s="56">
        <v>601</v>
      </c>
      <c r="B209" s="57" t="s">
        <v>20</v>
      </c>
      <c r="C209" s="131" t="s">
        <v>197</v>
      </c>
      <c r="D209" s="254">
        <f>+'[3]ABRIL 30 DE 2013'!E276</f>
        <v>670</v>
      </c>
      <c r="E209" s="53">
        <f t="shared" si="51"/>
        <v>1327</v>
      </c>
      <c r="F209" s="60">
        <f t="shared" si="49"/>
        <v>0.9805970149253731</v>
      </c>
      <c r="G209" s="91">
        <f>+'[3]ABRIL 30 DE 2013'!H276</f>
        <v>1327</v>
      </c>
      <c r="H209" s="91">
        <f>+'[3]ABRIL 30 DE 2013'!I276</f>
        <v>0</v>
      </c>
      <c r="I209" s="91">
        <f>+'[3]ABRIL 30 DE 2013'!J276</f>
        <v>455</v>
      </c>
      <c r="J209" s="91">
        <f>+'[3]ABRIL 30 DE 2013'!K276</f>
        <v>0</v>
      </c>
      <c r="K209" s="91">
        <f>+'[3]ABRIL 30 DE 2013'!L276</f>
        <v>455</v>
      </c>
      <c r="L209" s="91">
        <f>+'[3]ABRIL 30 DE 2013'!M276</f>
        <v>872</v>
      </c>
      <c r="M209" s="91">
        <f>+'[3]ABRIL 30 DE 2013'!N276</f>
        <v>0</v>
      </c>
      <c r="N209" s="91">
        <f>+'[3]ABRIL 30 DE 2013'!O276</f>
        <v>872</v>
      </c>
    </row>
    <row r="210" spans="1:14" s="108" customFormat="1" ht="24" customHeight="1" x14ac:dyDescent="0.35">
      <c r="A210" s="56">
        <v>611</v>
      </c>
      <c r="B210" s="57" t="s">
        <v>90</v>
      </c>
      <c r="C210" s="131" t="s">
        <v>197</v>
      </c>
      <c r="D210" s="58">
        <f>+'[3]ABRIL 30 DE 2013'!E290</f>
        <v>122</v>
      </c>
      <c r="E210" s="53">
        <f t="shared" si="51"/>
        <v>192</v>
      </c>
      <c r="F210" s="60">
        <f t="shared" si="49"/>
        <v>0.57377049180327866</v>
      </c>
      <c r="G210" s="91">
        <f>+'[3]ABRIL 30 DE 2013'!H290</f>
        <v>1</v>
      </c>
      <c r="H210" s="91">
        <f>+'[3]ABRIL 30 DE 2013'!I290</f>
        <v>191</v>
      </c>
      <c r="I210" s="91">
        <f>+'[3]ABRIL 30 DE 2013'!J290</f>
        <v>0</v>
      </c>
      <c r="J210" s="91">
        <f>+'[3]ABRIL 30 DE 2013'!K290</f>
        <v>56</v>
      </c>
      <c r="K210" s="91">
        <f>+'[3]ABRIL 30 DE 2013'!L290</f>
        <v>56</v>
      </c>
      <c r="L210" s="91">
        <f>+'[3]ABRIL 30 DE 2013'!M290</f>
        <v>1</v>
      </c>
      <c r="M210" s="91">
        <f>+'[3]ABRIL 30 DE 2013'!N290</f>
        <v>135</v>
      </c>
      <c r="N210" s="91">
        <f>+'[3]ABRIL 30 DE 2013'!O290</f>
        <v>136</v>
      </c>
    </row>
    <row r="211" spans="1:14" s="108" customFormat="1" ht="24" customHeight="1" x14ac:dyDescent="0.35">
      <c r="A211" s="56">
        <v>607</v>
      </c>
      <c r="B211" s="57" t="s">
        <v>20</v>
      </c>
      <c r="C211" s="131" t="s">
        <v>198</v>
      </c>
      <c r="D211" s="58">
        <f>+'[3]ABRIL 30 DE 2013'!E282</f>
        <v>58</v>
      </c>
      <c r="E211" s="53">
        <f t="shared" si="51"/>
        <v>75</v>
      </c>
      <c r="F211" s="60">
        <f t="shared" si="49"/>
        <v>0.2931034482758621</v>
      </c>
      <c r="G211" s="91">
        <f>+'[3]ABRIL 30 DE 2013'!H282</f>
        <v>75</v>
      </c>
      <c r="H211" s="91">
        <f>+'[3]ABRIL 30 DE 2013'!I282</f>
        <v>0</v>
      </c>
      <c r="I211" s="91">
        <f>+'[3]ABRIL 30 DE 2013'!J282</f>
        <v>7</v>
      </c>
      <c r="J211" s="91">
        <f>+'[3]ABRIL 30 DE 2013'!K282</f>
        <v>0</v>
      </c>
      <c r="K211" s="91">
        <f>+'[3]ABRIL 30 DE 2013'!L282</f>
        <v>7</v>
      </c>
      <c r="L211" s="91">
        <f>+'[3]ABRIL 30 DE 2013'!M282</f>
        <v>68</v>
      </c>
      <c r="M211" s="91">
        <f>+'[3]ABRIL 30 DE 2013'!N282</f>
        <v>0</v>
      </c>
      <c r="N211" s="91">
        <f>+'[3]ABRIL 30 DE 2013'!O282</f>
        <v>68</v>
      </c>
    </row>
    <row r="212" spans="1:14" s="108" customFormat="1" ht="24" customHeight="1" x14ac:dyDescent="0.35">
      <c r="A212" s="56">
        <v>608</v>
      </c>
      <c r="B212" s="57" t="s">
        <v>20</v>
      </c>
      <c r="C212" s="131" t="s">
        <v>199</v>
      </c>
      <c r="D212" s="58">
        <f>+'[3]ABRIL 30 DE 2013'!E284</f>
        <v>56</v>
      </c>
      <c r="E212" s="53">
        <f t="shared" si="51"/>
        <v>96</v>
      </c>
      <c r="F212" s="60">
        <f t="shared" si="49"/>
        <v>0.71428571428571419</v>
      </c>
      <c r="G212" s="91">
        <f>+'[3]ABRIL 30 DE 2013'!H284</f>
        <v>96</v>
      </c>
      <c r="H212" s="91">
        <f>+'[3]ABRIL 30 DE 2013'!I284</f>
        <v>0</v>
      </c>
      <c r="I212" s="91">
        <f>+'[3]ABRIL 30 DE 2013'!J284</f>
        <v>21</v>
      </c>
      <c r="J212" s="91">
        <f>+'[3]ABRIL 30 DE 2013'!K284</f>
        <v>0</v>
      </c>
      <c r="K212" s="91">
        <f>+'[3]ABRIL 30 DE 2013'!L284</f>
        <v>21</v>
      </c>
      <c r="L212" s="91">
        <f>+'[3]ABRIL 30 DE 2013'!M284</f>
        <v>75</v>
      </c>
      <c r="M212" s="91">
        <f>+'[3]ABRIL 30 DE 2013'!N284</f>
        <v>0</v>
      </c>
      <c r="N212" s="91">
        <f>+'[3]ABRIL 30 DE 2013'!O284</f>
        <v>75</v>
      </c>
    </row>
    <row r="213" spans="1:14" s="108" customFormat="1" ht="24" customHeight="1" x14ac:dyDescent="0.35">
      <c r="A213" s="56">
        <v>609</v>
      </c>
      <c r="B213" s="57" t="s">
        <v>20</v>
      </c>
      <c r="C213" s="131" t="s">
        <v>200</v>
      </c>
      <c r="D213" s="58">
        <f>+'[3]ABRIL 30 DE 2013'!E286</f>
        <v>54</v>
      </c>
      <c r="E213" s="53">
        <f t="shared" si="51"/>
        <v>116</v>
      </c>
      <c r="F213" s="60">
        <f t="shared" si="49"/>
        <v>1.1481481481481484</v>
      </c>
      <c r="G213" s="91">
        <f>+'[3]ABRIL 30 DE 2013'!H286</f>
        <v>116</v>
      </c>
      <c r="H213" s="91">
        <f>+'[3]ABRIL 30 DE 2013'!I286</f>
        <v>0</v>
      </c>
      <c r="I213" s="91">
        <f>+'[3]ABRIL 30 DE 2013'!J286</f>
        <v>58</v>
      </c>
      <c r="J213" s="91">
        <f>+'[3]ABRIL 30 DE 2013'!K286</f>
        <v>0</v>
      </c>
      <c r="K213" s="91">
        <f>+'[3]ABRIL 30 DE 2013'!L286</f>
        <v>58</v>
      </c>
      <c r="L213" s="91">
        <f>+'[3]ABRIL 30 DE 2013'!M286</f>
        <v>58</v>
      </c>
      <c r="M213" s="91">
        <f>+'[3]ABRIL 30 DE 2013'!N286</f>
        <v>0</v>
      </c>
      <c r="N213" s="91">
        <f>+'[3]ABRIL 30 DE 2013'!O286</f>
        <v>58</v>
      </c>
    </row>
    <row r="214" spans="1:14" s="108" customFormat="1" ht="24" customHeight="1" x14ac:dyDescent="0.35">
      <c r="A214" s="56">
        <v>610</v>
      </c>
      <c r="B214" s="57" t="s">
        <v>20</v>
      </c>
      <c r="C214" s="131" t="s">
        <v>201</v>
      </c>
      <c r="D214" s="58">
        <f>+'[3]ABRIL 30 DE 2013'!E288</f>
        <v>120</v>
      </c>
      <c r="E214" s="53">
        <f t="shared" si="51"/>
        <v>146</v>
      </c>
      <c r="F214" s="60">
        <f t="shared" si="49"/>
        <v>0.21666666666666656</v>
      </c>
      <c r="G214" s="91">
        <f>+'[3]ABRIL 30 DE 2013'!H288</f>
        <v>146</v>
      </c>
      <c r="H214" s="91">
        <f>+'[3]ABRIL 30 DE 2013'!I288</f>
        <v>0</v>
      </c>
      <c r="I214" s="91">
        <f>+'[3]ABRIL 30 DE 2013'!J288</f>
        <v>29</v>
      </c>
      <c r="J214" s="91">
        <f>+'[3]ABRIL 30 DE 2013'!K288</f>
        <v>0</v>
      </c>
      <c r="K214" s="91">
        <f>+'[3]ABRIL 30 DE 2013'!L288</f>
        <v>29</v>
      </c>
      <c r="L214" s="91">
        <f>+'[3]ABRIL 30 DE 2013'!M288</f>
        <v>117</v>
      </c>
      <c r="M214" s="91">
        <f>+'[3]ABRIL 30 DE 2013'!N288</f>
        <v>0</v>
      </c>
      <c r="N214" s="91">
        <f>+'[3]ABRIL 30 DE 2013'!O288</f>
        <v>117</v>
      </c>
    </row>
    <row r="215" spans="1:14" s="108" customFormat="1" ht="24" customHeight="1" thickBot="1" x14ac:dyDescent="0.4">
      <c r="A215" s="75"/>
      <c r="B215" s="198"/>
      <c r="C215" s="133"/>
      <c r="D215" s="46"/>
      <c r="E215" s="46"/>
      <c r="F215" s="48"/>
      <c r="G215" s="47"/>
      <c r="H215" s="46"/>
      <c r="I215" s="46"/>
      <c r="J215" s="46"/>
      <c r="K215" s="46"/>
      <c r="L215" s="46"/>
      <c r="M215" s="46"/>
      <c r="N215" s="134"/>
    </row>
    <row r="216" spans="1:14" s="253" customFormat="1" ht="24" customHeight="1" thickBot="1" x14ac:dyDescent="0.4">
      <c r="A216" s="97"/>
      <c r="B216" s="335" t="s">
        <v>202</v>
      </c>
      <c r="C216" s="335"/>
      <c r="D216" s="36">
        <f>+D217+D218+D219</f>
        <v>1300</v>
      </c>
      <c r="E216" s="36">
        <f>+E217+E218+E219</f>
        <v>2082</v>
      </c>
      <c r="F216" s="37">
        <f>+E216/D216-1</f>
        <v>0.60153846153846158</v>
      </c>
      <c r="G216" s="36">
        <f>+G217+G218+G219</f>
        <v>1839</v>
      </c>
      <c r="H216" s="36">
        <f t="shared" ref="H216:N216" si="52">+H217+H218+H219</f>
        <v>243</v>
      </c>
      <c r="I216" s="36">
        <f t="shared" si="52"/>
        <v>424</v>
      </c>
      <c r="J216" s="36">
        <f t="shared" si="52"/>
        <v>41</v>
      </c>
      <c r="K216" s="36">
        <f t="shared" si="52"/>
        <v>465</v>
      </c>
      <c r="L216" s="36">
        <f t="shared" si="52"/>
        <v>1415</v>
      </c>
      <c r="M216" s="36">
        <f t="shared" si="52"/>
        <v>202</v>
      </c>
      <c r="N216" s="36">
        <f t="shared" si="52"/>
        <v>1617</v>
      </c>
    </row>
    <row r="217" spans="1:14" s="108" customFormat="1" ht="24" customHeight="1" x14ac:dyDescent="0.35">
      <c r="A217" s="51">
        <v>613</v>
      </c>
      <c r="B217" s="41" t="s">
        <v>20</v>
      </c>
      <c r="C217" s="135" t="s">
        <v>203</v>
      </c>
      <c r="D217" s="42">
        <f>+'[3]ABRIL 30 DE 2013'!E296</f>
        <v>284</v>
      </c>
      <c r="E217" s="53">
        <f>+G217+H217</f>
        <v>879</v>
      </c>
      <c r="F217" s="43">
        <f>+E217/D217-1</f>
        <v>2.0950704225352115</v>
      </c>
      <c r="G217" s="54">
        <f>+'[3]ABRIL 30 DE 2013'!H296</f>
        <v>879</v>
      </c>
      <c r="H217" s="54">
        <f>+'[3]ABRIL 30 DE 2013'!I296</f>
        <v>0</v>
      </c>
      <c r="I217" s="54">
        <f>+'[3]ABRIL 30 DE 2013'!J296</f>
        <v>380</v>
      </c>
      <c r="J217" s="54">
        <f>+'[3]ABRIL 30 DE 2013'!K296</f>
        <v>0</v>
      </c>
      <c r="K217" s="54">
        <f>+'[3]ABRIL 30 DE 2013'!L296</f>
        <v>380</v>
      </c>
      <c r="L217" s="54">
        <f>+'[3]ABRIL 30 DE 2013'!M296</f>
        <v>499</v>
      </c>
      <c r="M217" s="54">
        <f>+'[3]ABRIL 30 DE 2013'!N296</f>
        <v>0</v>
      </c>
      <c r="N217" s="54">
        <f>+'[3]ABRIL 30 DE 2013'!O296</f>
        <v>499</v>
      </c>
    </row>
    <row r="218" spans="1:14" s="108" customFormat="1" ht="24" customHeight="1" x14ac:dyDescent="0.35">
      <c r="A218" s="56">
        <v>615</v>
      </c>
      <c r="B218" s="57" t="s">
        <v>90</v>
      </c>
      <c r="C218" s="131" t="s">
        <v>203</v>
      </c>
      <c r="D218" s="58">
        <f>+'[3]ABRIL 30 DE 2013'!E298</f>
        <v>130</v>
      </c>
      <c r="E218" s="53">
        <f>+G218+H218</f>
        <v>243</v>
      </c>
      <c r="F218" s="60">
        <f>+E218/D218-1</f>
        <v>0.86923076923076925</v>
      </c>
      <c r="G218" s="61">
        <f>+'[3]ABRIL 30 DE 2013'!H298</f>
        <v>0</v>
      </c>
      <c r="H218" s="61">
        <f>+'[3]ABRIL 30 DE 2013'!I298</f>
        <v>243</v>
      </c>
      <c r="I218" s="61">
        <f>+'[3]ABRIL 30 DE 2013'!J298</f>
        <v>0</v>
      </c>
      <c r="J218" s="61">
        <f>+'[3]ABRIL 30 DE 2013'!K298</f>
        <v>41</v>
      </c>
      <c r="K218" s="61">
        <f>+'[3]ABRIL 30 DE 2013'!L298</f>
        <v>41</v>
      </c>
      <c r="L218" s="61">
        <f>+'[3]ABRIL 30 DE 2013'!M298</f>
        <v>0</v>
      </c>
      <c r="M218" s="61">
        <f>+'[3]ABRIL 30 DE 2013'!N298</f>
        <v>202</v>
      </c>
      <c r="N218" s="61">
        <f>+'[3]ABRIL 30 DE 2013'!O298</f>
        <v>202</v>
      </c>
    </row>
    <row r="219" spans="1:14" s="108" customFormat="1" ht="24" customHeight="1" x14ac:dyDescent="0.35">
      <c r="A219" s="56">
        <v>612</v>
      </c>
      <c r="B219" s="57" t="s">
        <v>20</v>
      </c>
      <c r="C219" s="131" t="s">
        <v>204</v>
      </c>
      <c r="D219" s="58">
        <f>+'[3]ABRIL 30 DE 2013'!E294</f>
        <v>886</v>
      </c>
      <c r="E219" s="53">
        <f>+G219+H219</f>
        <v>960</v>
      </c>
      <c r="F219" s="60">
        <f>+E219/D219-1</f>
        <v>8.3521444695259683E-2</v>
      </c>
      <c r="G219" s="61">
        <f>+'[3]ABRIL 30 DE 2013'!H294</f>
        <v>960</v>
      </c>
      <c r="H219" s="61">
        <f>+'[3]ABRIL 30 DE 2013'!I294</f>
        <v>0</v>
      </c>
      <c r="I219" s="61">
        <f>+'[3]ABRIL 30 DE 2013'!J294</f>
        <v>44</v>
      </c>
      <c r="J219" s="61">
        <f>+'[3]ABRIL 30 DE 2013'!K294</f>
        <v>0</v>
      </c>
      <c r="K219" s="61">
        <f>+'[3]ABRIL 30 DE 2013'!L294</f>
        <v>44</v>
      </c>
      <c r="L219" s="61">
        <f>+'[3]ABRIL 30 DE 2013'!M294</f>
        <v>916</v>
      </c>
      <c r="M219" s="61">
        <f>+'[3]ABRIL 30 DE 2013'!N294</f>
        <v>0</v>
      </c>
      <c r="N219" s="61">
        <f>+'[3]ABRIL 30 DE 2013'!O294</f>
        <v>916</v>
      </c>
    </row>
    <row r="220" spans="1:14" s="108" customFormat="1" ht="24" customHeight="1" thickBot="1" x14ac:dyDescent="0.4">
      <c r="A220" s="75"/>
      <c r="B220" s="198"/>
      <c r="C220" s="133"/>
      <c r="D220" s="98"/>
      <c r="E220" s="98"/>
      <c r="F220" s="65"/>
      <c r="G220" s="47"/>
      <c r="H220" s="46"/>
      <c r="I220" s="46"/>
      <c r="J220" s="46"/>
      <c r="K220" s="46"/>
      <c r="L220" s="46"/>
      <c r="M220" s="46"/>
      <c r="N220" s="255"/>
    </row>
    <row r="221" spans="1:14" s="253" customFormat="1" ht="24" customHeight="1" thickBot="1" x14ac:dyDescent="0.4">
      <c r="A221" s="97"/>
      <c r="B221" s="335" t="s">
        <v>205</v>
      </c>
      <c r="C221" s="335"/>
      <c r="D221" s="36">
        <f>SUM(D222:D224)</f>
        <v>1034</v>
      </c>
      <c r="E221" s="36">
        <f>SUM(E222:E224)</f>
        <v>2210</v>
      </c>
      <c r="F221" s="37">
        <f>+E221/D221-1</f>
        <v>1.137330754352031</v>
      </c>
      <c r="G221" s="36">
        <f>SUM(G222:G224)</f>
        <v>1835</v>
      </c>
      <c r="H221" s="36">
        <f t="shared" ref="H221:N221" si="53">SUM(H222:H224)</f>
        <v>375</v>
      </c>
      <c r="I221" s="36">
        <f t="shared" si="53"/>
        <v>860</v>
      </c>
      <c r="J221" s="36">
        <f t="shared" si="53"/>
        <v>94</v>
      </c>
      <c r="K221" s="36">
        <f t="shared" si="53"/>
        <v>954</v>
      </c>
      <c r="L221" s="36">
        <f t="shared" si="53"/>
        <v>975</v>
      </c>
      <c r="M221" s="36">
        <f t="shared" si="53"/>
        <v>281</v>
      </c>
      <c r="N221" s="36">
        <f t="shared" si="53"/>
        <v>1256</v>
      </c>
    </row>
    <row r="222" spans="1:14" s="108" customFormat="1" ht="24" customHeight="1" x14ac:dyDescent="0.35">
      <c r="A222" s="51">
        <v>616</v>
      </c>
      <c r="B222" s="41" t="s">
        <v>206</v>
      </c>
      <c r="C222" s="135" t="s">
        <v>207</v>
      </c>
      <c r="D222" s="44">
        <f>+'[3]ABRIL 30 DE 2013'!E300</f>
        <v>676</v>
      </c>
      <c r="E222" s="53">
        <f>+G222+H222</f>
        <v>1571</v>
      </c>
      <c r="F222" s="43">
        <f>+E222/D222-1</f>
        <v>1.3239644970414202</v>
      </c>
      <c r="G222" s="44">
        <f>+'[3]ABRIL 30 DE 2013'!H300</f>
        <v>1571</v>
      </c>
      <c r="H222" s="44">
        <f>+'[3]ABRIL 30 DE 2013'!I300</f>
        <v>0</v>
      </c>
      <c r="I222" s="44">
        <f>+'[3]ABRIL 30 DE 2013'!J300</f>
        <v>780</v>
      </c>
      <c r="J222" s="44">
        <f>+'[3]ABRIL 30 DE 2013'!K300</f>
        <v>0</v>
      </c>
      <c r="K222" s="44">
        <f>+'[3]ABRIL 30 DE 2013'!L300</f>
        <v>780</v>
      </c>
      <c r="L222" s="44">
        <f>+'[3]ABRIL 30 DE 2013'!M300</f>
        <v>791</v>
      </c>
      <c r="M222" s="44">
        <f>+'[3]ABRIL 30 DE 2013'!N300</f>
        <v>0</v>
      </c>
      <c r="N222" s="44">
        <f>+'[3]ABRIL 30 DE 2013'!O300</f>
        <v>791</v>
      </c>
    </row>
    <row r="223" spans="1:14" s="108" customFormat="1" ht="24" customHeight="1" x14ac:dyDescent="0.35">
      <c r="A223" s="56">
        <v>620</v>
      </c>
      <c r="B223" s="57" t="s">
        <v>90</v>
      </c>
      <c r="C223" s="131" t="s">
        <v>207</v>
      </c>
      <c r="D223" s="91">
        <f>+'[3]ABRIL 30 DE 2013'!E304</f>
        <v>237</v>
      </c>
      <c r="E223" s="53">
        <f>+G223+H223</f>
        <v>375</v>
      </c>
      <c r="F223" s="60">
        <f>+E223/D223-1</f>
        <v>0.58227848101265822</v>
      </c>
      <c r="G223" s="91">
        <f>+'[3]ABRIL 30 DE 2013'!H304</f>
        <v>0</v>
      </c>
      <c r="H223" s="91">
        <f>+'[3]ABRIL 30 DE 2013'!I304</f>
        <v>375</v>
      </c>
      <c r="I223" s="91">
        <f>+'[3]ABRIL 30 DE 2013'!J304</f>
        <v>0</v>
      </c>
      <c r="J223" s="91">
        <f>+'[3]ABRIL 30 DE 2013'!K304</f>
        <v>94</v>
      </c>
      <c r="K223" s="91">
        <f>+'[3]ABRIL 30 DE 2013'!L304</f>
        <v>94</v>
      </c>
      <c r="L223" s="91">
        <f>+'[3]ABRIL 30 DE 2013'!M304</f>
        <v>0</v>
      </c>
      <c r="M223" s="91">
        <f>+'[3]ABRIL 30 DE 2013'!N304</f>
        <v>281</v>
      </c>
      <c r="N223" s="91">
        <f>+'[3]ABRIL 30 DE 2013'!O304</f>
        <v>281</v>
      </c>
    </row>
    <row r="224" spans="1:14" s="108" customFormat="1" ht="24" customHeight="1" x14ac:dyDescent="0.35">
      <c r="A224" s="56">
        <v>617</v>
      </c>
      <c r="B224" s="57" t="s">
        <v>20</v>
      </c>
      <c r="C224" s="131" t="s">
        <v>208</v>
      </c>
      <c r="D224" s="91">
        <f>+'[3]ABRIL 30 DE 2013'!E302</f>
        <v>121</v>
      </c>
      <c r="E224" s="53">
        <f>+G224+H224</f>
        <v>264</v>
      </c>
      <c r="F224" s="60">
        <f>+E224/D224-1</f>
        <v>1.1818181818181817</v>
      </c>
      <c r="G224" s="91">
        <f>+'[3]ABRIL 30 DE 2013'!H302</f>
        <v>264</v>
      </c>
      <c r="H224" s="91">
        <f>+'[3]ABRIL 30 DE 2013'!I302</f>
        <v>0</v>
      </c>
      <c r="I224" s="91">
        <f>+'[3]ABRIL 30 DE 2013'!J302</f>
        <v>80</v>
      </c>
      <c r="J224" s="91">
        <f>+'[3]ABRIL 30 DE 2013'!K302</f>
        <v>0</v>
      </c>
      <c r="K224" s="91">
        <f>+'[3]ABRIL 30 DE 2013'!L302</f>
        <v>80</v>
      </c>
      <c r="L224" s="91">
        <f>+'[3]ABRIL 30 DE 2013'!M302</f>
        <v>184</v>
      </c>
      <c r="M224" s="91">
        <f>+'[3]ABRIL 30 DE 2013'!N302</f>
        <v>0</v>
      </c>
      <c r="N224" s="91">
        <f>+'[3]ABRIL 30 DE 2013'!O302</f>
        <v>184</v>
      </c>
    </row>
    <row r="225" spans="1:14" s="108" customFormat="1" ht="24" customHeight="1" thickBot="1" x14ac:dyDescent="0.4">
      <c r="A225" s="75"/>
      <c r="B225" s="198"/>
      <c r="C225" s="133"/>
      <c r="D225" s="98"/>
      <c r="E225" s="98"/>
      <c r="F225" s="65"/>
      <c r="G225" s="64"/>
      <c r="H225" s="46"/>
      <c r="I225" s="46"/>
      <c r="J225" s="46"/>
      <c r="K225" s="46"/>
      <c r="L225" s="46"/>
      <c r="M225" s="46"/>
      <c r="N225" s="255"/>
    </row>
    <row r="226" spans="1:14" s="253" customFormat="1" ht="24" customHeight="1" thickBot="1" x14ac:dyDescent="0.4">
      <c r="A226" s="97"/>
      <c r="B226" s="335" t="s">
        <v>71</v>
      </c>
      <c r="C226" s="335"/>
      <c r="D226" s="36">
        <f>SUM(D227:D231)</f>
        <v>4842</v>
      </c>
      <c r="E226" s="36">
        <f>SUM(E227:E231)</f>
        <v>6323</v>
      </c>
      <c r="F226" s="37">
        <f t="shared" ref="F226:F231" si="54">+E226/D226-1</f>
        <v>0.30586534489880224</v>
      </c>
      <c r="G226" s="36">
        <f>SUM(G227:G231)</f>
        <v>5818</v>
      </c>
      <c r="H226" s="36">
        <f t="shared" ref="H226:N226" si="55">SUM(H227:H231)</f>
        <v>505</v>
      </c>
      <c r="I226" s="36">
        <f t="shared" si="55"/>
        <v>896</v>
      </c>
      <c r="J226" s="36">
        <f t="shared" si="55"/>
        <v>180</v>
      </c>
      <c r="K226" s="36">
        <f t="shared" si="55"/>
        <v>1076</v>
      </c>
      <c r="L226" s="36">
        <f t="shared" si="55"/>
        <v>4922</v>
      </c>
      <c r="M226" s="36">
        <f t="shared" si="55"/>
        <v>325</v>
      </c>
      <c r="N226" s="36">
        <f t="shared" si="55"/>
        <v>5247</v>
      </c>
    </row>
    <row r="227" spans="1:14" s="108" customFormat="1" ht="24" customHeight="1" x14ac:dyDescent="0.35">
      <c r="A227" s="256">
        <v>623</v>
      </c>
      <c r="B227" s="257" t="s">
        <v>20</v>
      </c>
      <c r="C227" s="258" t="s">
        <v>209</v>
      </c>
      <c r="D227" s="88">
        <f>+'[3]ABRIL 30 DE 2013'!E308</f>
        <v>45</v>
      </c>
      <c r="E227" s="86">
        <f>+G227+H227</f>
        <v>68</v>
      </c>
      <c r="F227" s="87">
        <f t="shared" si="54"/>
        <v>0.51111111111111107</v>
      </c>
      <c r="G227" s="88">
        <f>+'[3]ABRIL 30 DE 2013'!H308</f>
        <v>68</v>
      </c>
      <c r="H227" s="88">
        <f>+'[3]ABRIL 30 DE 2013'!I308</f>
        <v>0</v>
      </c>
      <c r="I227" s="88">
        <f>+'[3]ABRIL 30 DE 2013'!J308</f>
        <v>24</v>
      </c>
      <c r="J227" s="88">
        <f>+'[3]ABRIL 30 DE 2013'!K308</f>
        <v>0</v>
      </c>
      <c r="K227" s="88">
        <f>+'[3]ABRIL 30 DE 2013'!L308</f>
        <v>24</v>
      </c>
      <c r="L227" s="88">
        <f>+'[3]ABRIL 30 DE 2013'!M308</f>
        <v>44</v>
      </c>
      <c r="M227" s="88">
        <f>+'[3]ABRIL 30 DE 2013'!N308</f>
        <v>0</v>
      </c>
      <c r="N227" s="88">
        <f>+'[3]ABRIL 30 DE 2013'!O308</f>
        <v>44</v>
      </c>
    </row>
    <row r="228" spans="1:14" s="108" customFormat="1" ht="24" customHeight="1" x14ac:dyDescent="0.35">
      <c r="A228" s="56">
        <v>626</v>
      </c>
      <c r="B228" s="57" t="s">
        <v>20</v>
      </c>
      <c r="C228" s="131" t="s">
        <v>210</v>
      </c>
      <c r="D228" s="91">
        <f>+'[3]ABRIL 30 DE 2013'!E310</f>
        <v>88</v>
      </c>
      <c r="E228" s="53">
        <f>+G228+H228</f>
        <v>128</v>
      </c>
      <c r="F228" s="60">
        <f t="shared" si="54"/>
        <v>0.45454545454545459</v>
      </c>
      <c r="G228" s="91">
        <f>+'[3]ABRIL 30 DE 2013'!H310</f>
        <v>128</v>
      </c>
      <c r="H228" s="91">
        <f>+'[3]ABRIL 30 DE 2013'!I310</f>
        <v>0</v>
      </c>
      <c r="I228" s="91">
        <f>+'[3]ABRIL 30 DE 2013'!J310</f>
        <v>26</v>
      </c>
      <c r="J228" s="91">
        <f>+'[3]ABRIL 30 DE 2013'!K310</f>
        <v>0</v>
      </c>
      <c r="K228" s="91">
        <f>+'[3]ABRIL 30 DE 2013'!L310</f>
        <v>26</v>
      </c>
      <c r="L228" s="91">
        <f>+'[3]ABRIL 30 DE 2013'!M310</f>
        <v>102</v>
      </c>
      <c r="M228" s="91">
        <f>+'[3]ABRIL 30 DE 2013'!N310</f>
        <v>0</v>
      </c>
      <c r="N228" s="91">
        <f>+'[3]ABRIL 30 DE 2013'!O310</f>
        <v>102</v>
      </c>
    </row>
    <row r="229" spans="1:14" s="108" customFormat="1" ht="24" customHeight="1" x14ac:dyDescent="0.35">
      <c r="A229" s="56">
        <v>628</v>
      </c>
      <c r="B229" s="57" t="s">
        <v>20</v>
      </c>
      <c r="C229" s="131" t="s">
        <v>211</v>
      </c>
      <c r="D229" s="91">
        <f>+'[3]ABRIL 30 DE 2013'!E312</f>
        <v>178</v>
      </c>
      <c r="E229" s="53">
        <f>+G229+H229</f>
        <v>244</v>
      </c>
      <c r="F229" s="60">
        <f t="shared" si="54"/>
        <v>0.3707865168539326</v>
      </c>
      <c r="G229" s="91">
        <f>+'[3]ABRIL 30 DE 2013'!H312</f>
        <v>244</v>
      </c>
      <c r="H229" s="91">
        <f>+'[3]ABRIL 30 DE 2013'!I312</f>
        <v>0</v>
      </c>
      <c r="I229" s="91">
        <f>+'[3]ABRIL 30 DE 2013'!J312</f>
        <v>34</v>
      </c>
      <c r="J229" s="91">
        <f>+'[3]ABRIL 30 DE 2013'!K312</f>
        <v>0</v>
      </c>
      <c r="K229" s="91">
        <f>+'[3]ABRIL 30 DE 2013'!L312</f>
        <v>34</v>
      </c>
      <c r="L229" s="91">
        <f>+'[3]ABRIL 30 DE 2013'!M312</f>
        <v>210</v>
      </c>
      <c r="M229" s="91">
        <f>+'[3]ABRIL 30 DE 2013'!N312</f>
        <v>0</v>
      </c>
      <c r="N229" s="91">
        <f>+'[3]ABRIL 30 DE 2013'!O312</f>
        <v>210</v>
      </c>
    </row>
    <row r="230" spans="1:14" s="108" customFormat="1" ht="24" customHeight="1" x14ac:dyDescent="0.35">
      <c r="A230" s="69">
        <v>639</v>
      </c>
      <c r="B230" s="142" t="s">
        <v>110</v>
      </c>
      <c r="C230" s="259" t="s">
        <v>212</v>
      </c>
      <c r="D230" s="72">
        <f>+'[3]ABRIL 30 DE 2013'!E316+'[3]ABRIL 30 DE 2013'!E318+'[3]ABRIL 30 DE 2013'!E320</f>
        <v>4446</v>
      </c>
      <c r="E230" s="53">
        <f>+G230+H230</f>
        <v>5754</v>
      </c>
      <c r="F230" s="60">
        <f t="shared" si="54"/>
        <v>0.29419703103913619</v>
      </c>
      <c r="G230" s="91">
        <f>+'[3]ABRIL 30 DE 2013'!H316+'[3]ABRIL 30 DE 2013'!H318+'[3]ABRIL 30 DE 2013'!H320</f>
        <v>5249</v>
      </c>
      <c r="H230" s="91">
        <f>+'[3]ABRIL 30 DE 2013'!I316+'[3]ABRIL 30 DE 2013'!I318+'[3]ABRIL 30 DE 2013'!I320</f>
        <v>505</v>
      </c>
      <c r="I230" s="91">
        <f>+'[3]ABRIL 30 DE 2013'!J316+'[3]ABRIL 30 DE 2013'!J318+'[3]ABRIL 30 DE 2013'!J320</f>
        <v>792</v>
      </c>
      <c r="J230" s="91">
        <f>+'[3]ABRIL 30 DE 2013'!K316+'[3]ABRIL 30 DE 2013'!K318+'[3]ABRIL 30 DE 2013'!K320</f>
        <v>180</v>
      </c>
      <c r="K230" s="91">
        <f>+'[3]ABRIL 30 DE 2013'!L316+'[3]ABRIL 30 DE 2013'!L318+'[3]ABRIL 30 DE 2013'!L320</f>
        <v>972</v>
      </c>
      <c r="L230" s="91">
        <f>+'[3]ABRIL 30 DE 2013'!M316+'[3]ABRIL 30 DE 2013'!M318+'[3]ABRIL 30 DE 2013'!M320</f>
        <v>4457</v>
      </c>
      <c r="M230" s="91">
        <f>+'[3]ABRIL 30 DE 2013'!N316+'[3]ABRIL 30 DE 2013'!N318+'[3]ABRIL 30 DE 2013'!N320</f>
        <v>325</v>
      </c>
      <c r="N230" s="91">
        <f>+'[3]ABRIL 30 DE 2013'!O316+'[3]ABRIL 30 DE 2013'!O318+'[3]ABRIL 30 DE 2013'!O320</f>
        <v>4782</v>
      </c>
    </row>
    <row r="231" spans="1:14" s="108" customFormat="1" ht="24" customHeight="1" thickBot="1" x14ac:dyDescent="0.4">
      <c r="A231" s="151">
        <v>629</v>
      </c>
      <c r="B231" s="102" t="s">
        <v>20</v>
      </c>
      <c r="C231" s="152" t="s">
        <v>213</v>
      </c>
      <c r="D231" s="219">
        <f>+'[3]ABRIL 30 DE 2013'!E314</f>
        <v>85</v>
      </c>
      <c r="E231" s="260">
        <f>+G231+H231</f>
        <v>129</v>
      </c>
      <c r="F231" s="105">
        <f t="shared" si="54"/>
        <v>0.51764705882352935</v>
      </c>
      <c r="G231" s="219">
        <f>+'[3]ABRIL 30 DE 2013'!H314</f>
        <v>129</v>
      </c>
      <c r="H231" s="219">
        <f>+'[3]ABRIL 30 DE 2013'!I314</f>
        <v>0</v>
      </c>
      <c r="I231" s="219">
        <f>+'[3]ABRIL 30 DE 2013'!J314</f>
        <v>20</v>
      </c>
      <c r="J231" s="219">
        <f>+'[3]ABRIL 30 DE 2013'!K314</f>
        <v>0</v>
      </c>
      <c r="K231" s="219">
        <f>+'[3]ABRIL 30 DE 2013'!L314</f>
        <v>20</v>
      </c>
      <c r="L231" s="219">
        <f>+'[3]ABRIL 30 DE 2013'!M314</f>
        <v>109</v>
      </c>
      <c r="M231" s="219">
        <f>+'[3]ABRIL 30 DE 2013'!N314</f>
        <v>0</v>
      </c>
      <c r="N231" s="219">
        <f>+'[3]ABRIL 30 DE 2013'!O314</f>
        <v>109</v>
      </c>
    </row>
    <row r="232" spans="1:14" s="108" customFormat="1" ht="24" customHeight="1" x14ac:dyDescent="0.35">
      <c r="A232" s="261"/>
      <c r="B232" s="262"/>
      <c r="C232" s="263"/>
      <c r="D232" s="264"/>
      <c r="E232" s="264"/>
      <c r="F232" s="265"/>
      <c r="G232" s="264"/>
      <c r="H232" s="266"/>
      <c r="I232" s="266"/>
      <c r="J232" s="266"/>
      <c r="K232" s="266"/>
      <c r="L232" s="266"/>
      <c r="M232" s="266"/>
      <c r="N232" s="267"/>
    </row>
    <row r="233" spans="1:14" s="121" customFormat="1" ht="24.75" customHeight="1" thickBot="1" x14ac:dyDescent="0.4">
      <c r="A233" s="75"/>
      <c r="B233" s="46"/>
      <c r="C233" s="133"/>
      <c r="D233" s="47"/>
      <c r="E233" s="46"/>
      <c r="F233" s="48"/>
      <c r="G233" s="47"/>
      <c r="H233" s="46"/>
      <c r="I233" s="47"/>
      <c r="J233" s="268"/>
      <c r="K233"/>
      <c r="L233" s="47"/>
      <c r="M233" s="47"/>
      <c r="N233" s="76"/>
    </row>
    <row r="234" spans="1:14" s="123" customFormat="1" ht="32.25" customHeight="1" thickBot="1" x14ac:dyDescent="0.45">
      <c r="A234" s="269"/>
      <c r="B234" s="347" t="s">
        <v>214</v>
      </c>
      <c r="C234" s="347"/>
      <c r="D234" s="270">
        <f>+D10+D72+D109+D145+D171+D200</f>
        <v>75726</v>
      </c>
      <c r="E234" s="271">
        <f>+E10+E72+E109+E145+E171+E200</f>
        <v>117015</v>
      </c>
      <c r="F234" s="272">
        <f>+E234/D234-1</f>
        <v>0.54524205688931149</v>
      </c>
      <c r="G234" s="271">
        <f t="shared" ref="G234:N234" si="56">+G10+G72+G109+G145+G171+G200</f>
        <v>108136</v>
      </c>
      <c r="H234" s="271">
        <f t="shared" si="56"/>
        <v>8879</v>
      </c>
      <c r="I234" s="271">
        <f t="shared" si="56"/>
        <v>33329</v>
      </c>
      <c r="J234" s="273">
        <f t="shared" si="56"/>
        <v>2732</v>
      </c>
      <c r="K234" s="271">
        <f t="shared" si="56"/>
        <v>36061</v>
      </c>
      <c r="L234" s="271">
        <f t="shared" si="56"/>
        <v>74807</v>
      </c>
      <c r="M234" s="271">
        <f t="shared" si="56"/>
        <v>6147</v>
      </c>
      <c r="N234" s="274">
        <f t="shared" si="56"/>
        <v>80954</v>
      </c>
    </row>
    <row r="235" spans="1:14" s="121" customFormat="1" ht="18.75" customHeight="1" x14ac:dyDescent="0.35">
      <c r="A235" s="275"/>
      <c r="B235" s="109"/>
      <c r="C235" s="109"/>
      <c r="D235" s="112"/>
      <c r="E235" s="112"/>
      <c r="F235" s="111"/>
      <c r="G235" s="112"/>
      <c r="H235" s="112"/>
      <c r="I235" s="112"/>
      <c r="J235" s="276"/>
      <c r="K235" s="112"/>
      <c r="L235" s="112"/>
      <c r="M235" s="112"/>
      <c r="N235" s="277"/>
    </row>
    <row r="236" spans="1:14" s="121" customFormat="1" ht="18" customHeight="1" thickBot="1" x14ac:dyDescent="0.4">
      <c r="A236" s="278"/>
      <c r="B236" s="99"/>
      <c r="C236" s="99"/>
      <c r="D236" s="99"/>
      <c r="E236" s="99"/>
      <c r="F236" s="279"/>
      <c r="G236" s="280"/>
      <c r="H236" s="99"/>
      <c r="I236" s="281"/>
      <c r="J236" s="282"/>
      <c r="K236" s="283"/>
      <c r="L236" s="283"/>
      <c r="M236" s="283"/>
      <c r="N236" s="284"/>
    </row>
    <row r="237" spans="1:14" s="2" customFormat="1" ht="28.5" customHeight="1" x14ac:dyDescent="0.35">
      <c r="A237" s="338" t="s">
        <v>215</v>
      </c>
      <c r="B237" s="340" t="str">
        <f>+A6</f>
        <v xml:space="preserve"> Abril 30  de 2013</v>
      </c>
      <c r="C237" s="340"/>
      <c r="D237" s="340"/>
      <c r="E237" s="340"/>
      <c r="F237" s="340"/>
      <c r="G237" s="340"/>
      <c r="H237" s="340"/>
      <c r="I237" s="340"/>
      <c r="J237" s="340"/>
      <c r="K237" s="340"/>
      <c r="L237" s="340"/>
      <c r="M237" s="340"/>
      <c r="N237" s="341"/>
    </row>
    <row r="238" spans="1:14" s="4" customFormat="1" ht="28.5" customHeight="1" x14ac:dyDescent="0.3">
      <c r="A238" s="339"/>
      <c r="B238" s="342" t="s">
        <v>216</v>
      </c>
      <c r="C238" s="342"/>
      <c r="D238" s="343" t="s">
        <v>217</v>
      </c>
      <c r="E238" s="343" t="s">
        <v>218</v>
      </c>
      <c r="F238" s="344" t="s">
        <v>219</v>
      </c>
      <c r="G238" s="343" t="s">
        <v>220</v>
      </c>
      <c r="H238" s="343"/>
      <c r="I238" s="343" t="s">
        <v>221</v>
      </c>
      <c r="J238" s="343"/>
      <c r="K238" s="343" t="s">
        <v>222</v>
      </c>
      <c r="L238" s="343" t="s">
        <v>223</v>
      </c>
      <c r="M238" s="343"/>
      <c r="N238" s="348" t="s">
        <v>224</v>
      </c>
    </row>
    <row r="239" spans="1:14" s="4" customFormat="1" ht="28.5" customHeight="1" x14ac:dyDescent="0.3">
      <c r="A239" s="339"/>
      <c r="B239" s="342"/>
      <c r="C239" s="342"/>
      <c r="D239" s="343"/>
      <c r="E239" s="343"/>
      <c r="F239" s="344"/>
      <c r="G239" s="285" t="s">
        <v>16</v>
      </c>
      <c r="H239" s="286" t="s">
        <v>17</v>
      </c>
      <c r="I239" s="286" t="s">
        <v>16</v>
      </c>
      <c r="J239" s="285" t="s">
        <v>17</v>
      </c>
      <c r="K239" s="343"/>
      <c r="L239" s="286" t="s">
        <v>16</v>
      </c>
      <c r="M239" s="286" t="s">
        <v>17</v>
      </c>
      <c r="N239" s="348"/>
    </row>
    <row r="240" spans="1:14" s="121" customFormat="1" ht="28.5" customHeight="1" x14ac:dyDescent="0.35">
      <c r="A240" s="287">
        <v>100</v>
      </c>
      <c r="B240" s="345" t="s">
        <v>18</v>
      </c>
      <c r="C240" s="346"/>
      <c r="D240" s="288">
        <f>+D10</f>
        <v>28481</v>
      </c>
      <c r="E240" s="288">
        <f>+E10</f>
        <v>38008</v>
      </c>
      <c r="F240" s="289">
        <f t="shared" ref="F240:F245" si="57">+E240/D240-1</f>
        <v>0.33450370422386855</v>
      </c>
      <c r="G240" s="288">
        <f t="shared" ref="G240:N240" si="58">+G10</f>
        <v>34964</v>
      </c>
      <c r="H240" s="288">
        <f t="shared" si="58"/>
        <v>3044</v>
      </c>
      <c r="I240" s="288">
        <f t="shared" si="58"/>
        <v>8997</v>
      </c>
      <c r="J240" s="290">
        <f t="shared" si="58"/>
        <v>956</v>
      </c>
      <c r="K240" s="288">
        <f t="shared" si="58"/>
        <v>9953</v>
      </c>
      <c r="L240" s="288">
        <f t="shared" si="58"/>
        <v>25967</v>
      </c>
      <c r="M240" s="288">
        <f t="shared" si="58"/>
        <v>2088</v>
      </c>
      <c r="N240" s="291">
        <f t="shared" si="58"/>
        <v>28055</v>
      </c>
    </row>
    <row r="241" spans="1:14" s="121" customFormat="1" ht="28.5" customHeight="1" x14ac:dyDescent="0.35">
      <c r="A241" s="287">
        <v>200</v>
      </c>
      <c r="B241" s="345" t="s">
        <v>225</v>
      </c>
      <c r="C241" s="346"/>
      <c r="D241" s="288">
        <f>+D72</f>
        <v>14414</v>
      </c>
      <c r="E241" s="288">
        <f>+E72</f>
        <v>23225</v>
      </c>
      <c r="F241" s="289">
        <f t="shared" si="57"/>
        <v>0.61128069932010543</v>
      </c>
      <c r="G241" s="288">
        <f t="shared" ref="G241:N241" si="59">+G72</f>
        <v>21407</v>
      </c>
      <c r="H241" s="288">
        <f t="shared" si="59"/>
        <v>1818</v>
      </c>
      <c r="I241" s="288">
        <f t="shared" si="59"/>
        <v>7010</v>
      </c>
      <c r="J241" s="290">
        <f t="shared" si="59"/>
        <v>584</v>
      </c>
      <c r="K241" s="288">
        <f t="shared" si="59"/>
        <v>7594</v>
      </c>
      <c r="L241" s="288">
        <f t="shared" si="59"/>
        <v>14397</v>
      </c>
      <c r="M241" s="288">
        <f t="shared" si="59"/>
        <v>1234</v>
      </c>
      <c r="N241" s="291">
        <f t="shared" si="59"/>
        <v>15631</v>
      </c>
    </row>
    <row r="242" spans="1:14" s="121" customFormat="1" ht="28.5" customHeight="1" x14ac:dyDescent="0.35">
      <c r="A242" s="287">
        <v>300</v>
      </c>
      <c r="B242" s="345" t="s">
        <v>117</v>
      </c>
      <c r="C242" s="346"/>
      <c r="D242" s="288">
        <f>+D109</f>
        <v>7180</v>
      </c>
      <c r="E242" s="288">
        <f>+E109</f>
        <v>12976</v>
      </c>
      <c r="F242" s="289">
        <f t="shared" si="57"/>
        <v>0.80724233983286897</v>
      </c>
      <c r="G242" s="288">
        <f t="shared" ref="G242:N242" si="60">+G109</f>
        <v>12550</v>
      </c>
      <c r="H242" s="288">
        <f t="shared" si="60"/>
        <v>426</v>
      </c>
      <c r="I242" s="288">
        <f t="shared" si="60"/>
        <v>6265</v>
      </c>
      <c r="J242" s="290">
        <f t="shared" si="60"/>
        <v>245</v>
      </c>
      <c r="K242" s="288">
        <f t="shared" si="60"/>
        <v>6510</v>
      </c>
      <c r="L242" s="288">
        <f t="shared" si="60"/>
        <v>6285</v>
      </c>
      <c r="M242" s="288">
        <f t="shared" si="60"/>
        <v>181</v>
      </c>
      <c r="N242" s="291">
        <f t="shared" si="60"/>
        <v>6466</v>
      </c>
    </row>
    <row r="243" spans="1:14" s="121" customFormat="1" ht="28.5" customHeight="1" x14ac:dyDescent="0.35">
      <c r="A243" s="287">
        <v>400</v>
      </c>
      <c r="B243" s="345" t="s">
        <v>146</v>
      </c>
      <c r="C243" s="346"/>
      <c r="D243" s="288">
        <f>+D145</f>
        <v>7142</v>
      </c>
      <c r="E243" s="288">
        <f>+E145</f>
        <v>12256</v>
      </c>
      <c r="F243" s="289">
        <f t="shared" si="57"/>
        <v>0.71604592551106139</v>
      </c>
      <c r="G243" s="288">
        <f t="shared" ref="G243:N243" si="61">+G145</f>
        <v>11353</v>
      </c>
      <c r="H243" s="288">
        <f t="shared" si="61"/>
        <v>903</v>
      </c>
      <c r="I243" s="288">
        <f t="shared" si="61"/>
        <v>3859</v>
      </c>
      <c r="J243" s="290">
        <f t="shared" si="61"/>
        <v>319</v>
      </c>
      <c r="K243" s="288">
        <f t="shared" si="61"/>
        <v>4178</v>
      </c>
      <c r="L243" s="288">
        <f t="shared" si="61"/>
        <v>7494</v>
      </c>
      <c r="M243" s="288">
        <f t="shared" si="61"/>
        <v>584</v>
      </c>
      <c r="N243" s="291">
        <f t="shared" si="61"/>
        <v>8078</v>
      </c>
    </row>
    <row r="244" spans="1:14" s="121" customFormat="1" ht="28.5" customHeight="1" x14ac:dyDescent="0.35">
      <c r="A244" s="287">
        <v>500</v>
      </c>
      <c r="B244" s="345" t="s">
        <v>226</v>
      </c>
      <c r="C244" s="346"/>
      <c r="D244" s="288">
        <f>+D171</f>
        <v>8414</v>
      </c>
      <c r="E244" s="288">
        <f>+E171</f>
        <v>15849</v>
      </c>
      <c r="F244" s="289">
        <f t="shared" si="57"/>
        <v>0.88364630377941533</v>
      </c>
      <c r="G244" s="288">
        <f t="shared" ref="G244:N244" si="62">+G171</f>
        <v>14476</v>
      </c>
      <c r="H244" s="288">
        <f t="shared" si="62"/>
        <v>1373</v>
      </c>
      <c r="I244" s="288">
        <f t="shared" si="62"/>
        <v>3993</v>
      </c>
      <c r="J244" s="290">
        <f t="shared" si="62"/>
        <v>256</v>
      </c>
      <c r="K244" s="288">
        <f t="shared" si="62"/>
        <v>4249</v>
      </c>
      <c r="L244" s="288">
        <f t="shared" si="62"/>
        <v>10483</v>
      </c>
      <c r="M244" s="288">
        <f t="shared" si="62"/>
        <v>1117</v>
      </c>
      <c r="N244" s="291">
        <f t="shared" si="62"/>
        <v>11600</v>
      </c>
    </row>
    <row r="245" spans="1:14" s="121" customFormat="1" ht="28.5" customHeight="1" thickBot="1" x14ac:dyDescent="0.4">
      <c r="A245" s="292">
        <v>600</v>
      </c>
      <c r="B245" s="352" t="s">
        <v>190</v>
      </c>
      <c r="C245" s="353"/>
      <c r="D245" s="293">
        <f>+D200</f>
        <v>10095</v>
      </c>
      <c r="E245" s="293">
        <f>+E200</f>
        <v>14701</v>
      </c>
      <c r="F245" s="294">
        <f t="shared" si="57"/>
        <v>0.45626547795938577</v>
      </c>
      <c r="G245" s="293">
        <f t="shared" ref="G245:N245" si="63">+G200</f>
        <v>13386</v>
      </c>
      <c r="H245" s="293">
        <f t="shared" si="63"/>
        <v>1315</v>
      </c>
      <c r="I245" s="293">
        <f t="shared" si="63"/>
        <v>3205</v>
      </c>
      <c r="J245" s="295">
        <f t="shared" si="63"/>
        <v>372</v>
      </c>
      <c r="K245" s="293">
        <f t="shared" si="63"/>
        <v>3577</v>
      </c>
      <c r="L245" s="293">
        <f t="shared" si="63"/>
        <v>10181</v>
      </c>
      <c r="M245" s="293">
        <f t="shared" si="63"/>
        <v>943</v>
      </c>
      <c r="N245" s="296">
        <f t="shared" si="63"/>
        <v>11124</v>
      </c>
    </row>
    <row r="246" spans="1:14" s="123" customFormat="1" ht="31.5" customHeight="1" thickBot="1" x14ac:dyDescent="0.45">
      <c r="A246" s="269"/>
      <c r="B246" s="354" t="s">
        <v>227</v>
      </c>
      <c r="C246" s="354"/>
      <c r="D246" s="297">
        <f>SUM(D240:D245)</f>
        <v>75726</v>
      </c>
      <c r="E246" s="297">
        <f>SUM(E240:E245)</f>
        <v>117015</v>
      </c>
      <c r="F246" s="298">
        <f>+E246/D246-1</f>
        <v>0.54524205688931149</v>
      </c>
      <c r="G246" s="297">
        <f t="shared" ref="G246:N246" si="64">SUM(G240:G245)</f>
        <v>108136</v>
      </c>
      <c r="H246" s="297">
        <f t="shared" si="64"/>
        <v>8879</v>
      </c>
      <c r="I246" s="297">
        <f t="shared" si="64"/>
        <v>33329</v>
      </c>
      <c r="J246" s="299">
        <f t="shared" si="64"/>
        <v>2732</v>
      </c>
      <c r="K246" s="297">
        <f t="shared" si="64"/>
        <v>36061</v>
      </c>
      <c r="L246" s="297">
        <f t="shared" si="64"/>
        <v>74807</v>
      </c>
      <c r="M246" s="297">
        <f t="shared" si="64"/>
        <v>6147</v>
      </c>
      <c r="N246" s="300">
        <f t="shared" si="64"/>
        <v>80954</v>
      </c>
    </row>
    <row r="247" spans="1:14" ht="7.5" customHeight="1" x14ac:dyDescent="0.2">
      <c r="B247" s="5"/>
      <c r="C247" s="5"/>
      <c r="E247" s="302"/>
    </row>
    <row r="248" spans="1:14" x14ac:dyDescent="0.2">
      <c r="A248" s="349" t="s">
        <v>228</v>
      </c>
      <c r="B248" s="349"/>
      <c r="C248" s="349"/>
      <c r="D248" s="349"/>
      <c r="E248" s="349"/>
      <c r="F248" s="349"/>
      <c r="G248" s="349"/>
      <c r="H248" s="349"/>
      <c r="I248" s="349"/>
      <c r="J248" s="349"/>
      <c r="K248" s="349"/>
      <c r="L248" s="349"/>
      <c r="N248" s="305"/>
    </row>
    <row r="249" spans="1:14" ht="20.25" x14ac:dyDescent="0.2">
      <c r="A249" s="350" t="s">
        <v>229</v>
      </c>
      <c r="B249" s="350"/>
      <c r="C249" s="350"/>
      <c r="D249" s="303"/>
      <c r="E249" s="302"/>
      <c r="G249" s="302"/>
      <c r="I249" s="302"/>
      <c r="K249" s="306"/>
      <c r="L249" s="302"/>
      <c r="M249" s="302"/>
      <c r="N249" s="307"/>
    </row>
    <row r="250" spans="1:14" ht="21.75" customHeight="1" x14ac:dyDescent="0.2">
      <c r="A250" s="308" t="s">
        <v>230</v>
      </c>
      <c r="B250" s="351" t="s">
        <v>231</v>
      </c>
      <c r="C250" s="351"/>
      <c r="E250" s="315"/>
      <c r="G250" s="302"/>
      <c r="H250" s="302"/>
      <c r="I250" s="309"/>
      <c r="K250" s="306"/>
      <c r="L250" s="302"/>
      <c r="M250" s="302"/>
      <c r="N250" s="307"/>
    </row>
    <row r="251" spans="1:14" ht="21.75" customHeight="1" x14ac:dyDescent="0.2">
      <c r="A251" s="310" t="s">
        <v>20</v>
      </c>
      <c r="B251" s="311" t="s">
        <v>232</v>
      </c>
      <c r="C251" s="311"/>
      <c r="D251" s="302"/>
      <c r="E251" s="302"/>
      <c r="F251" s="312"/>
      <c r="G251" s="302"/>
      <c r="I251" s="309"/>
      <c r="K251" s="306"/>
      <c r="L251" s="302"/>
      <c r="M251" s="302"/>
      <c r="N251" s="305"/>
    </row>
    <row r="252" spans="1:14" ht="21.75" customHeight="1" x14ac:dyDescent="0.2">
      <c r="A252" s="313" t="s">
        <v>39</v>
      </c>
      <c r="B252" s="311" t="s">
        <v>233</v>
      </c>
      <c r="C252" s="311"/>
      <c r="E252" s="302"/>
      <c r="G252" s="302"/>
      <c r="I252" s="309"/>
      <c r="K252" s="306"/>
      <c r="L252" s="302"/>
      <c r="M252" s="302"/>
      <c r="N252" s="305"/>
    </row>
    <row r="253" spans="1:14" ht="21.75" customHeight="1" x14ac:dyDescent="0.2">
      <c r="A253" s="308" t="s">
        <v>234</v>
      </c>
      <c r="B253" s="311" t="s">
        <v>235</v>
      </c>
      <c r="C253" s="311"/>
      <c r="E253" s="302"/>
      <c r="G253" s="302"/>
      <c r="I253" s="116"/>
      <c r="J253" s="314"/>
      <c r="K253" s="306"/>
      <c r="L253" s="302"/>
      <c r="M253" s="302"/>
      <c r="N253" s="307"/>
    </row>
    <row r="254" spans="1:14" ht="21.75" customHeight="1" x14ac:dyDescent="0.2">
      <c r="A254" s="310" t="s">
        <v>236</v>
      </c>
      <c r="B254" s="311" t="s">
        <v>237</v>
      </c>
      <c r="C254" s="311"/>
      <c r="E254" s="302"/>
      <c r="G254" s="314"/>
      <c r="K254" s="306"/>
      <c r="L254" s="302"/>
      <c r="M254" s="302"/>
      <c r="N254" s="305"/>
    </row>
    <row r="255" spans="1:14" ht="21.75" customHeight="1" x14ac:dyDescent="0.2">
      <c r="A255" s="308" t="s">
        <v>238</v>
      </c>
      <c r="B255" s="311" t="s">
        <v>239</v>
      </c>
      <c r="C255" s="311"/>
      <c r="E255" s="302"/>
      <c r="K255" s="306"/>
      <c r="L255" s="302"/>
      <c r="M255" s="302"/>
      <c r="N255" s="305"/>
    </row>
    <row r="256" spans="1:14" ht="21.75" customHeight="1" x14ac:dyDescent="0.2">
      <c r="A256" s="308" t="s">
        <v>240</v>
      </c>
      <c r="B256" s="311" t="s">
        <v>241</v>
      </c>
      <c r="C256" s="311"/>
      <c r="N256" s="305"/>
    </row>
    <row r="260" spans="4:7" x14ac:dyDescent="0.2">
      <c r="D260" s="302"/>
      <c r="G260" s="303"/>
    </row>
  </sheetData>
  <mergeCells count="71">
    <mergeCell ref="A248:L248"/>
    <mergeCell ref="A249:C249"/>
    <mergeCell ref="B250:C250"/>
    <mergeCell ref="B241:C241"/>
    <mergeCell ref="B242:C242"/>
    <mergeCell ref="B243:C243"/>
    <mergeCell ref="B244:C244"/>
    <mergeCell ref="B245:C245"/>
    <mergeCell ref="B246:C246"/>
    <mergeCell ref="B240:C240"/>
    <mergeCell ref="B216:C216"/>
    <mergeCell ref="B221:C221"/>
    <mergeCell ref="B226:C226"/>
    <mergeCell ref="B234:C234"/>
    <mergeCell ref="A237:A239"/>
    <mergeCell ref="B237:N237"/>
    <mergeCell ref="B238:C239"/>
    <mergeCell ref="D238:D239"/>
    <mergeCell ref="E238:E239"/>
    <mergeCell ref="F238:F239"/>
    <mergeCell ref="G238:H238"/>
    <mergeCell ref="I238:J238"/>
    <mergeCell ref="K238:K239"/>
    <mergeCell ref="L238:M238"/>
    <mergeCell ref="N238:N239"/>
    <mergeCell ref="B205:C205"/>
    <mergeCell ref="B139:C139"/>
    <mergeCell ref="B145:C145"/>
    <mergeCell ref="B147:C147"/>
    <mergeCell ref="B150:C150"/>
    <mergeCell ref="B153:C153"/>
    <mergeCell ref="B158:C158"/>
    <mergeCell ref="B171:C171"/>
    <mergeCell ref="B173:C173"/>
    <mergeCell ref="B194:C194"/>
    <mergeCell ref="B200:C200"/>
    <mergeCell ref="B202:C202"/>
    <mergeCell ref="B136:C136"/>
    <mergeCell ref="B74:C74"/>
    <mergeCell ref="B84:C84"/>
    <mergeCell ref="B91:C91"/>
    <mergeCell ref="B94:C94"/>
    <mergeCell ref="B109:C109"/>
    <mergeCell ref="B111:C111"/>
    <mergeCell ref="B116:C116"/>
    <mergeCell ref="B120:C120"/>
    <mergeCell ref="B124:C124"/>
    <mergeCell ref="B128:C128"/>
    <mergeCell ref="B131:C131"/>
    <mergeCell ref="B72:C72"/>
    <mergeCell ref="L7:M7"/>
    <mergeCell ref="N7:N8"/>
    <mergeCell ref="B10:C10"/>
    <mergeCell ref="B12:C12"/>
    <mergeCell ref="B15:C15"/>
    <mergeCell ref="B27:C27"/>
    <mergeCell ref="B31:C31"/>
    <mergeCell ref="B47:C47"/>
    <mergeCell ref="B53:C53"/>
    <mergeCell ref="B59:C59"/>
    <mergeCell ref="B66:C66"/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</mergeCells>
  <dataValidations count="2">
    <dataValidation allowBlank="1" showErrorMessage="1" errorTitle="Operación no permitida" error="La celda se encuentra protegida ante modificaciones" sqref="E153:N153 E147:N147 F148:F150 E150:N150 F158">
      <formula1>0</formula1>
      <formula2>0</formula2>
    </dataValidation>
    <dataValidation allowBlank="1" showInputMessage="1" showErrorMessage="1" errorTitle="Operación no permitida" error="La celda se encuentra protegida ante modificaciones" sqref="B240:B246 D221:N221 B231:B232 G200:N200 B225:B226 D216:N216 D200:E202 B215:B216 B204:B205 F202:N202 B220:B221 B200:B202 D72:N72 D66:E66 D9 G66:N66 B66 D74:N74 D205:N205 D109:N109 B149 B145:B146 E115:E116 E130:E131 G158:N158 G145:N145 E145:F146 B109 E119:E120 E123:E124 E127:E128 E135:E136 E138:E139 F120:N120 F124:N124 F131:N131 F136:N136 F139:N139 F116:N116 F128:N128 D128 D120 D124 D150 D145:D147 D131 D153 D136 D139 D158:E158 D116 D91:N91 D84:N84 D94:N94 D111:N111 D226:N226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3" fitToWidth="6" fitToHeight="6" orientation="portrait" r:id="rId1"/>
  <headerFooter alignWithMargins="0">
    <oddFooter>&amp;C
&amp;R&amp;P de &amp;N</oddFooter>
  </headerFooter>
  <rowBreaks count="5" manualBreakCount="5">
    <brk id="68" max="13" man="1"/>
    <brk id="104" max="13" man="1"/>
    <brk id="142" max="13" man="1"/>
    <brk id="167" max="16383" man="1"/>
    <brk id="19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30 2013</vt:lpstr>
      <vt:lpstr>'ABRIL 30 2013'!Área_de_impresión</vt:lpstr>
      <vt:lpstr>'ABRIL 30 2013'!Títulos_a_imprimir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cp:lastPrinted>2013-05-03T14:21:01Z</cp:lastPrinted>
  <dcterms:created xsi:type="dcterms:W3CDTF">2013-05-03T13:41:21Z</dcterms:created>
  <dcterms:modified xsi:type="dcterms:W3CDTF">2013-05-03T14:33:44Z</dcterms:modified>
</cp:coreProperties>
</file>