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95" windowHeight="9000" activeTab="4"/>
  </bookViews>
  <sheets>
    <sheet name="I1" sheetId="1" r:id="rId1"/>
    <sheet name="I2" sheetId="3" r:id="rId2"/>
    <sheet name="I3" sheetId="4" r:id="rId3"/>
    <sheet name="I4" sheetId="5" r:id="rId4"/>
    <sheet name="I5" sheetId="6" r:id="rId5"/>
    <sheet name="I6" sheetId="7" r:id="rId6"/>
    <sheet name="Hoja2" sheetId="2" state="hidden" r:id="rId7"/>
  </sheets>
  <externalReferences>
    <externalReference r:id="rId8"/>
    <externalReference r:id="rId9"/>
  </externalReferences>
  <definedNames>
    <definedName name="DEPENDENCIA">[1]Dependencias!$A$5:$A$32</definedName>
    <definedName name="dependencias">Hoja2!$A$2:$A$18</definedName>
    <definedName name="objetivo">'I3'!$D$13</definedName>
    <definedName name="OBJETIVOCAL">[1]Objetivos!$A$5:$A$11</definedName>
    <definedName name="objetivos">Hoja2!$F$2:$F$10</definedName>
    <definedName name="PROCESO">[2]listas!$B$5:$B$54</definedName>
    <definedName name="procesos">Hoja2!$H$2:$H$19</definedName>
    <definedName name="proyectos">Hoja2!$J$2:$J$7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5" i="3" l="1"/>
  <c r="J57" i="7"/>
  <c r="I57" i="7"/>
  <c r="H46" i="7"/>
  <c r="J45" i="7"/>
  <c r="H40" i="7"/>
  <c r="G40" i="7"/>
  <c r="K29" i="7"/>
  <c r="C27" i="7"/>
  <c r="C26" i="7"/>
  <c r="C15" i="7"/>
  <c r="FD7" i="7"/>
  <c r="FC7" i="7"/>
  <c r="FB7" i="7"/>
  <c r="FA7" i="7"/>
  <c r="EZ7" i="7"/>
  <c r="EY7" i="7"/>
  <c r="EX7" i="7"/>
  <c r="EW7" i="7"/>
  <c r="EV7" i="7"/>
  <c r="EU7" i="7"/>
  <c r="ET7" i="7"/>
  <c r="ES7" i="7"/>
  <c r="ER7" i="7"/>
  <c r="EQ7" i="7"/>
  <c r="EP7" i="7"/>
  <c r="EO7" i="7"/>
  <c r="EN7" i="7"/>
  <c r="EM7" i="7"/>
  <c r="EL7" i="7"/>
  <c r="EK7" i="7"/>
  <c r="EJ7" i="7"/>
  <c r="EI7" i="7"/>
  <c r="EH7" i="7"/>
  <c r="EG7" i="7"/>
  <c r="EF7" i="7"/>
  <c r="EE7" i="7"/>
  <c r="ED7" i="7"/>
  <c r="EC7" i="7"/>
  <c r="EB7" i="7"/>
  <c r="EA7" i="7"/>
  <c r="DZ7" i="7"/>
  <c r="DY7" i="7"/>
  <c r="DX7" i="7"/>
  <c r="DW7" i="7"/>
  <c r="DV7" i="7"/>
  <c r="DU7"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ET5" i="7"/>
  <c r="ES5" i="7"/>
  <c r="ER5" i="7"/>
  <c r="EQ5" i="7"/>
  <c r="J57" i="6"/>
  <c r="I57" i="6"/>
  <c r="H46" i="6"/>
  <c r="J45" i="6"/>
  <c r="AW7" i="6" s="1"/>
  <c r="H40" i="6"/>
  <c r="G40" i="6"/>
  <c r="K29" i="6"/>
  <c r="C27" i="6"/>
  <c r="C26" i="6"/>
  <c r="C15"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ET5" i="6"/>
  <c r="ES5" i="6"/>
  <c r="ER5" i="6"/>
  <c r="EQ5" i="6"/>
  <c r="J57" i="5"/>
  <c r="I57" i="5"/>
  <c r="ES7" i="5" s="1"/>
  <c r="H46" i="5"/>
  <c r="J45" i="5"/>
  <c r="H40" i="5"/>
  <c r="G40" i="5"/>
  <c r="K29" i="5"/>
  <c r="C27" i="5"/>
  <c r="C26" i="5"/>
  <c r="C15" i="5"/>
  <c r="FD7" i="5"/>
  <c r="FC7" i="5"/>
  <c r="FB7" i="5"/>
  <c r="FA7" i="5"/>
  <c r="EZ7" i="5"/>
  <c r="EY7" i="5"/>
  <c r="EX7" i="5"/>
  <c r="EW7" i="5"/>
  <c r="EV7" i="5"/>
  <c r="EU7" i="5"/>
  <c r="ET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4"/>
  <c r="ET7" i="4" s="1"/>
  <c r="I57" i="4"/>
  <c r="ES7" i="4" s="1"/>
  <c r="H46" i="4"/>
  <c r="J45" i="4"/>
  <c r="H40" i="4"/>
  <c r="G40" i="4"/>
  <c r="K29" i="4"/>
  <c r="C27" i="4"/>
  <c r="C26" i="4"/>
  <c r="C15" i="4"/>
  <c r="FD7" i="4"/>
  <c r="FC7" i="4"/>
  <c r="FB7" i="4"/>
  <c r="FA7" i="4"/>
  <c r="EZ7" i="4"/>
  <c r="EY7" i="4"/>
  <c r="EX7" i="4"/>
  <c r="EW7" i="4"/>
  <c r="EV7" i="4"/>
  <c r="EU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c r="ET7" i="3" s="1"/>
  <c r="I57" i="3"/>
  <c r="ES7" i="3" s="1"/>
  <c r="H46" i="3"/>
  <c r="H40" i="3"/>
  <c r="G40" i="3"/>
  <c r="K29" i="3"/>
  <c r="C27" i="3"/>
  <c r="C26" i="3"/>
  <c r="C15" i="3"/>
  <c r="FD7" i="3"/>
  <c r="FC7" i="3"/>
  <c r="FB7" i="3"/>
  <c r="FA7" i="3"/>
  <c r="EZ7" i="3"/>
  <c r="EY7" i="3"/>
  <c r="EX7" i="3"/>
  <c r="EW7" i="3"/>
  <c r="EV7" i="3"/>
  <c r="EU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ET7" i="1" s="1"/>
  <c r="I57" i="1"/>
  <c r="ES7" i="1" s="1"/>
  <c r="H46" i="1"/>
  <c r="J45" i="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<sst xmlns="http://schemas.openxmlformats.org/spreadsheetml/2006/main" count="1508" uniqueCount="255">
  <si>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</si>
  <si>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</si>
  <si>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</si>
  <si>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</si>
  <si>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</si>
  <si>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</si>
  <si>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</si>
  <si>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</si>
  <si>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</si>
  <si>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</si>
  <si>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</si>
  <si>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</si>
  <si>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</si>
  <si>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</si>
  <si>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</si>
  <si>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</si>
  <si>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</si>
  <si>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</si>
  <si>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</si>
  <si>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</si>
  <si>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</si>
  <si>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</si>
  <si>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</si>
  <si>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</si>
  <si>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</si>
  <si>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</si>
  <si>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</si>
  <si>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</si>
  <si>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</si>
  <si>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</si>
  <si>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</si>
  <si>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</si>
  <si>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</si>
  <si>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</si>
  <si>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</si>
  <si>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</si>
  <si>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</si>
  <si>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</si>
  <si>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</si>
  <si>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</si>
  <si>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</si>
  <si>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</si>
  <si>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</si>
  <si>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</si>
  <si>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</si>
  <si>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</si>
  <si>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</si>
  <si>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</si>
  <si>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</si>
  <si>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</si>
  <si>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</si>
  <si>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</si>
  <si>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</si>
  <si>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</si>
  <si>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</si>
  <si>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</si>
  <si>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</si>
  <si>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</si>
  <si>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</si>
  <si>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</si>
  <si>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</si>
  <si>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</si>
  <si>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</si>
  <si>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</si>
  <si>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</si>
  <si>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</si>
  <si>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</si>
  <si>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</si>
  <si>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</si>
  <si>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</si>
  <si>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</si>
  <si>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</si>
  <si>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</si>
  <si>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</si>
  <si>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</si>
  <si>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</si>
  <si>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</si>
  <si>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</si>
  <si>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</si>
  <si>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</si>
  <si>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</si>
  <si>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</si>
  <si>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</si>
  <si>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</si>
  <si>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</si>
  <si>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</si>
  <si>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</si>
  <si>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</si>
  <si>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</si>
  <si>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</si>
  <si>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</si>
  <si>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</si>
  <si>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</si>
  <si>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</si>
  <si>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</si>
  <si>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</si>
  <si>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</si>
  <si>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</si>
  <si>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</si>
  <si>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</si>
  <si>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</si>
  <si>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</si>
  <si>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</si>
  <si>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</si>
  <si>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</si>
  <si>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</si>
  <si>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</si>
  <si>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</si>
  <si>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</si>
  <si>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</si>
  <si>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</si>
  <si>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</si>
  <si>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</si>
  <si>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</si>
  <si>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</si>
  <si>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</si>
  <si>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</si>
  <si>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</si>
  <si>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</si>
  <si>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</si>
  <si>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</si>
  <si>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</si>
  <si>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</si>
  <si>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</si>
  <si>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</si>
  <si>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</si>
  <si>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</si>
  <si>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</si>
  <si>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</si>
  <si>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</si>
  <si>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</si>
  <si>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</si>
  <si>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</si>
  <si>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</si>
  <si>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</si>
  <si>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</si>
  <si>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</si>
  <si>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</si>
  <si>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</si>
  <si>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</si>
  <si>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</si>
  <si>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</si>
  <si>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</si>
  <si>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</si>
  <si>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</si>
  <si>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</si>
  <si>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</si>
  <si>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</si>
  <si>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</si>
  <si>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</si>
  <si>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</si>
  <si>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</si>
  <si>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</si>
  <si>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</si>
  <si>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</si>
  <si>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</si>
  <si>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</si>
  <si>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</si>
  <si>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</si>
  <si>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</si>
  <si>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</si>
  <si>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</si>
  <si>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</si>
  <si>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</si>
  <si>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</si>
  <si>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</si>
  <si>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</si>
  <si>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</si>
  <si>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</si>
  <si>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</si>
  <si>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</si>
  <si>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</si>
  <si>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</si>
  <si>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</si>
  <si>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</si>
  <si>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</si>
  <si>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</si>
  <si>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</si>
  <si>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</si>
  <si>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</si>
  <si>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</si>
  <si>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</si>
  <si>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</si>
  <si>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</si>
  <si>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</si>
  <si>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</si>
  <si>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</si>
  <si>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</si>
  <si>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</si>
  <si>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</si>
  <si>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</si>
  <si>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</si>
  <si>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</si>
  <si>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</si>
  <si>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I1</t>
  </si>
  <si>
    <t>Porcentaje de PPL con elementos de dotación de ingreso</t>
  </si>
  <si>
    <t>Calcular el porcentaje de PPL que reciben elementos de dotación de ingreso</t>
  </si>
  <si>
    <t>Proceso</t>
  </si>
  <si>
    <t>Atención Social</t>
  </si>
  <si>
    <t>Definir políticas, programas y lineamientos para el diseño de programas y lineamientos en los servicios de salud y alimentación, actividades ocupacionales y programas de atención psicosocial para atender las necesidades de la población privada de la libertad.</t>
  </si>
  <si>
    <t xml:space="preserve">DIRAT - DIRECCIÓN DE ATENCIÓN Y TRATAMIENTO </t>
  </si>
  <si>
    <t>Numero de internos atendidos con elementos de dotación de ingreso. (Corresponde a colchoneta, elementos de cama y kit de aseo)</t>
  </si>
  <si>
    <t>Total de internos que ingresaron en el periodo.</t>
  </si>
  <si>
    <t>Reporte de entrega de dotación presentado por regionales.</t>
  </si>
  <si>
    <t>Reporte de ingresos de regionales.</t>
  </si>
  <si>
    <t>Corresponde al numero de internos (PPL) que recibieron al ingresar a centro penitenciario, colchoneta, elementos de cama y kit de aseo</t>
  </si>
  <si>
    <t>Corresponde al numero total de internos que ingresan durante el periodo evaluado.</t>
  </si>
  <si>
    <t>Trimestral</t>
  </si>
  <si>
    <t>Eficacia</t>
  </si>
  <si>
    <t>Positiva</t>
  </si>
  <si>
    <t>Subdirección Psicosocial</t>
  </si>
  <si>
    <t>Porcentaje</t>
  </si>
  <si>
    <t>Porcentaje de Población privada de la libertad que redime pena por trabajo</t>
  </si>
  <si>
    <t>I2</t>
  </si>
  <si>
    <t>Calcular el porcentaje de la población privada de la libertad que redime pena por trabajo</t>
  </si>
  <si>
    <t>Población inscrita en programas de trabajo</t>
  </si>
  <si>
    <t>Total Población condenada</t>
  </si>
  <si>
    <t>SISIPEC-WEB</t>
  </si>
  <si>
    <t>Número de población privada de la libertad que redime pena por trabajo, de acuerdo a reporte del programa SISIPEC-WEB - Módulo Estadística</t>
  </si>
  <si>
    <t>Número de población privada de la libertad en calidad de condenada, conforme a información del aplicativo SISIPEC-WEB</t>
  </si>
  <si>
    <t>Subdirección Actividades Productivas</t>
  </si>
  <si>
    <t>Cobertura o afiliación en  salud</t>
  </si>
  <si>
    <t>I3</t>
  </si>
  <si>
    <t>Realizar seguimiento a la cobertura o afiliación en salud de la PPL a cargo del INPEC</t>
  </si>
  <si>
    <t># de PPL a cargo del INPEC  con cobertura o afiliación en salud en el periodo</t>
  </si>
  <si>
    <t># Total de PPL a cargo del INPEC  en los ERON en el periodo</t>
  </si>
  <si>
    <t>Cruce base de datos INPEC Ministerio de Salud y del listado generado por el grupo de Aseguramiento para cobertura en salud a través del Fondo de Salud PPL</t>
  </si>
  <si>
    <t>Parte diario</t>
  </si>
  <si>
    <t xml:space="preserve">Cruce mensual en la plataforma FTPS del Ministerio de Salud y Protección social que incluye la afiliación al SGSSS </t>
  </si>
  <si>
    <t>El parte diario establece el número de internos que están a cargo del inpec en cada  ERON</t>
  </si>
  <si>
    <t>Gestión del examen de ingreso</t>
  </si>
  <si>
    <t>I4</t>
  </si>
  <si>
    <t>Realizar seguimiento a la gestión de exámenes de ingreso</t>
  </si>
  <si>
    <t>Número de PPL con examen de ingreso realizado en el periodo</t>
  </si>
  <si>
    <t># total de PPL ingresados en el periodo</t>
  </si>
  <si>
    <t>Registro examen de ingreso EMI - remisión a servicios</t>
  </si>
  <si>
    <t>Base de datos SISIPEC WEB</t>
  </si>
  <si>
    <t>Subdirección Salud</t>
  </si>
  <si>
    <t>Tolerancia inferior</t>
  </si>
  <si>
    <t>I5</t>
  </si>
  <si>
    <t>Actividad de Referencia y Contrareferencia en los ERON</t>
  </si>
  <si>
    <t>Realizar seguimiento al acceso de la prestación de los servicios de salud extramurales en los ERON</t>
  </si>
  <si>
    <t>Número de citas cumplidas en el periodo</t>
  </si>
  <si>
    <t># total de citas asignadas en el periodo</t>
  </si>
  <si>
    <t>La matriz parametrizada incluye la fecha en que fue asignada la cita al interno</t>
  </si>
  <si>
    <t>lLa matriz parametrizada incluye la fecha de cumplimiento o no de la cita</t>
  </si>
  <si>
    <t>I6</t>
  </si>
  <si>
    <t># de no conformidades criticas escalonadas en el periodo en la prestación del servicio de alimentación de los ERON</t>
  </si>
  <si>
    <t># de no conformidades criticas reportadas en el periodo</t>
  </si>
  <si>
    <t>Matriz de seguimiento a la prestación del servicio de alimentación</t>
  </si>
  <si>
    <t>La matriz de seguimiento a la prestación del servicio de alimentación es el resultado de la consolidación de las actas COSAL, actas de Secretaría de Salud, visitas del GRUAL, PQRS y reportes de Entes de Control. Las variables críticas corresponden a determinantes que afecten de manera grave el suministro de alimentación.</t>
  </si>
  <si>
    <t>Matriz de seguimiento a la prestación del servicio de alimentación identifica el cumplimiento de todas las variables críticas y no críticas</t>
  </si>
  <si>
    <t>Gestión de no conformidades en la prestación del servicio de alimentación</t>
  </si>
  <si>
    <t>Realizar seguimiento a la calidad de la alimentación</t>
  </si>
  <si>
    <t xml:space="preserve">Heramienta CRM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</si>
</sst>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26"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0"/>
      <color theme="1" tint="0.249977111117893"/>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43" fontId="2" fillId="0" borderId="36"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43" fontId="2" fillId="0" borderId="1" xfId="1" applyFont="1" applyBorder="1" applyAlignment="1" applyProtection="1">
      <alignment horizontal="right" vertical="center" wrapText="1"/>
      <protection locked="0" hidden="1"/>
    </xf>
    <xf numFmtId="43" fontId="2" fillId="0" borderId="1" xfId="1" applyFont="1" applyBorder="1" applyAlignment="1" applyProtection="1">
      <alignment horizontal="right" vertical="center" wrapText="1"/>
    </xf>
    <xf numFmtId="43"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0"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5" fontId="2" fillId="3" borderId="36" xfId="2" applyNumberFormat="1" applyFont="1" applyFill="1" applyBorder="1" applyAlignment="1" applyProtection="1">
      <alignment horizontal="right" vertical="center" wrapText="1"/>
    </xf>
    <xf numFmtId="165" fontId="2" fillId="3" borderId="1" xfId="2" applyNumberFormat="1" applyFont="1" applyFill="1" applyBorder="1" applyAlignment="1" applyProtection="1">
      <alignment horizontal="right" vertical="center" wrapText="1"/>
    </xf>
    <xf numFmtId="165"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43" fontId="17" fillId="4" borderId="34" xfId="1" applyFont="1" applyFill="1" applyBorder="1" applyAlignment="1" applyProtection="1">
      <alignment horizontal="center" vertical="center" wrapText="1"/>
    </xf>
    <xf numFmtId="0" fontId="20" fillId="12" borderId="44" xfId="0"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4" fillId="13" borderId="35" xfId="0" applyFont="1" applyFill="1" applyBorder="1" applyAlignment="1" applyProtection="1">
      <alignment horizontal="center" vertical="center" wrapText="1"/>
    </xf>
    <xf numFmtId="165" fontId="13" fillId="0" borderId="36"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5" xfId="2" applyNumberFormat="1" applyFont="1" applyBorder="1" applyAlignment="1" applyProtection="1">
      <alignment vertical="center" wrapText="1"/>
    </xf>
    <xf numFmtId="10" fontId="13" fillId="0" borderId="37"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5"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5"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4"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5"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43"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43"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43"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25" fillId="0" borderId="1" xfId="0" applyFont="1" applyBorder="1" applyAlignment="1" applyProtection="1">
      <alignment vertical="center" wrapText="1"/>
    </xf>
    <xf numFmtId="0" fontId="2" fillId="0" borderId="1" xfId="0" applyFont="1" applyBorder="1" applyAlignment="1" applyProtection="1">
      <alignment vertical="top" wrapText="1"/>
    </xf>
    <xf numFmtId="0" fontId="17" fillId="13" borderId="1" xfId="0" applyFont="1" applyFill="1" applyBorder="1" applyAlignment="1" applyProtection="1">
      <alignment vertical="center" wrapText="1"/>
    </xf>
    <xf numFmtId="0" fontId="18" fillId="0" borderId="1" xfId="0" applyFont="1" applyBorder="1" applyAlignment="1" applyProtection="1">
      <alignment horizontal="left" vertical="center"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0" fontId="17" fillId="13" borderId="1" xfId="0" applyFont="1" applyFill="1" applyBorder="1" applyAlignment="1" applyProtection="1">
      <alignment horizontal="center" vertical="center" wrapText="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1"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8" fillId="13" borderId="0"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165" fontId="2" fillId="0" borderId="29" xfId="2" applyNumberFormat="1" applyFont="1" applyBorder="1" applyAlignment="1" applyProtection="1">
      <alignment horizontal="center" vertical="center" wrapText="1"/>
      <protection locked="0" hidden="1"/>
    </xf>
    <xf numFmtId="165" fontId="2" fillId="0" borderId="8" xfId="2" applyNumberFormat="1" applyFont="1" applyBorder="1" applyAlignment="1" applyProtection="1">
      <alignment horizontal="center" vertical="center" wrapText="1"/>
      <protection locked="0" hidden="1"/>
    </xf>
    <xf numFmtId="9" fontId="2" fillId="0" borderId="29" xfId="2" applyFont="1" applyBorder="1" applyAlignment="1" applyProtection="1">
      <alignment horizontal="center" vertical="center" wrapText="1"/>
      <protection locked="0" hidden="1"/>
    </xf>
    <xf numFmtId="9" fontId="2" fillId="0" borderId="8" xfId="2" applyFont="1" applyBorder="1" applyAlignment="1" applyProtection="1">
      <alignment horizontal="center" vertical="center" wrapText="1"/>
      <protection locked="0" hidden="1"/>
    </xf>
    <xf numFmtId="165" fontId="2" fillId="0" borderId="32" xfId="2" applyNumberFormat="1" applyFont="1" applyBorder="1" applyAlignment="1" applyProtection="1">
      <alignment horizontal="center" vertical="center" wrapText="1"/>
      <protection locked="0" hidden="1"/>
    </xf>
    <xf numFmtId="165" fontId="2" fillId="0" borderId="33" xfId="2" applyNumberFormat="1" applyFont="1" applyBorder="1" applyAlignment="1" applyProtection="1">
      <alignment horizontal="center" vertical="center" wrapText="1"/>
      <protection locked="0" hidden="1"/>
    </xf>
    <xf numFmtId="0" fontId="2" fillId="0" borderId="1" xfId="0" applyFont="1" applyFill="1" applyBorder="1" applyAlignment="1" applyProtection="1">
      <alignment horizontal="left" vertical="center" wrapText="1"/>
    </xf>
    <xf numFmtId="9" fontId="17" fillId="0" borderId="24" xfId="0" applyNumberFormat="1" applyFont="1" applyBorder="1" applyAlignment="1" applyProtection="1">
      <alignment horizontal="center" vertical="center" wrapText="1"/>
    </xf>
  </cellXfs>
  <cellStyles count="3">
    <cellStyle name="Millares" xfId="1" builtinId="3"/>
    <cellStyle name="Normal" xfId="0" builtinId="0"/>
    <cellStyle name="Porcentaje" xfId="2" builtin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J24" sqref="J2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7" t="s">
        <v>28</v>
      </c>
      <c r="AZ4" s="188"/>
      <c r="BA4" s="188"/>
      <c r="BB4" s="188"/>
      <c r="BC4" s="188"/>
      <c r="BD4" s="188"/>
      <c r="BE4" s="188"/>
      <c r="BF4" s="189"/>
      <c r="BG4" s="187" t="s">
        <v>29</v>
      </c>
      <c r="BH4" s="188"/>
      <c r="BI4" s="188"/>
      <c r="BJ4" s="188"/>
      <c r="BK4" s="188"/>
      <c r="BL4" s="188"/>
      <c r="BM4" s="188"/>
      <c r="BN4" s="189"/>
      <c r="BO4" s="187" t="s">
        <v>30</v>
      </c>
      <c r="BP4" s="188"/>
      <c r="BQ4" s="188"/>
      <c r="BR4" s="188"/>
      <c r="BS4" s="188"/>
      <c r="BT4" s="188"/>
      <c r="BU4" s="188"/>
      <c r="BV4" s="189"/>
      <c r="BW4" s="187" t="s">
        <v>31</v>
      </c>
      <c r="BX4" s="188"/>
      <c r="BY4" s="188"/>
      <c r="BZ4" s="188"/>
      <c r="CA4" s="188"/>
      <c r="CB4" s="188"/>
      <c r="CC4" s="188"/>
      <c r="CD4" s="189"/>
      <c r="CE4" s="187" t="s">
        <v>32</v>
      </c>
      <c r="CF4" s="188"/>
      <c r="CG4" s="188"/>
      <c r="CH4" s="188"/>
      <c r="CI4" s="188"/>
      <c r="CJ4" s="188"/>
      <c r="CK4" s="188"/>
      <c r="CL4" s="189"/>
      <c r="CM4" s="187" t="s">
        <v>33</v>
      </c>
      <c r="CN4" s="188"/>
      <c r="CO4" s="188"/>
      <c r="CP4" s="188"/>
      <c r="CQ4" s="188"/>
      <c r="CR4" s="188"/>
      <c r="CS4" s="188"/>
      <c r="CT4" s="189"/>
      <c r="CU4" s="187" t="s">
        <v>34</v>
      </c>
      <c r="CV4" s="188"/>
      <c r="CW4" s="188"/>
      <c r="CX4" s="188"/>
      <c r="CY4" s="188"/>
      <c r="CZ4" s="188"/>
      <c r="DA4" s="188"/>
      <c r="DB4" s="189"/>
      <c r="DC4" s="187" t="s">
        <v>35</v>
      </c>
      <c r="DD4" s="188"/>
      <c r="DE4" s="188"/>
      <c r="DF4" s="188"/>
      <c r="DG4" s="188"/>
      <c r="DH4" s="188"/>
      <c r="DI4" s="188"/>
      <c r="DJ4" s="189"/>
      <c r="DK4" s="187" t="s">
        <v>36</v>
      </c>
      <c r="DL4" s="188"/>
      <c r="DM4" s="188"/>
      <c r="DN4" s="188"/>
      <c r="DO4" s="188"/>
      <c r="DP4" s="188"/>
      <c r="DQ4" s="188"/>
      <c r="DR4" s="189"/>
      <c r="DS4" s="187" t="s">
        <v>37</v>
      </c>
      <c r="DT4" s="188"/>
      <c r="DU4" s="188"/>
      <c r="DV4" s="188"/>
      <c r="DW4" s="188"/>
      <c r="DX4" s="188"/>
      <c r="DY4" s="188"/>
      <c r="DZ4" s="189"/>
      <c r="EA4" s="187" t="s">
        <v>38</v>
      </c>
      <c r="EB4" s="188"/>
      <c r="EC4" s="188"/>
      <c r="ED4" s="188"/>
      <c r="EE4" s="188"/>
      <c r="EF4" s="188"/>
      <c r="EG4" s="188"/>
      <c r="EH4" s="189"/>
      <c r="EI4" s="187" t="s">
        <v>39</v>
      </c>
      <c r="EJ4" s="188"/>
      <c r="EK4" s="188"/>
      <c r="EL4" s="188"/>
      <c r="EM4" s="188"/>
      <c r="EN4" s="188"/>
      <c r="EO4" s="188"/>
      <c r="EP4" s="188"/>
      <c r="EQ4" s="190" t="s">
        <v>40</v>
      </c>
      <c r="ER4" s="191"/>
      <c r="ES4" s="191"/>
      <c r="ET4" s="192"/>
      <c r="EU4" s="193"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4"/>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0" t="s">
        <v>0</v>
      </c>
      <c r="C7" s="130"/>
      <c r="D7" s="172" t="s">
        <v>195</v>
      </c>
      <c r="E7" s="173"/>
      <c r="F7" s="173"/>
      <c r="G7" s="173"/>
      <c r="H7" s="174"/>
      <c r="I7" s="39" t="s">
        <v>63</v>
      </c>
      <c r="J7" s="40" t="s">
        <v>194</v>
      </c>
      <c r="T7" s="97" t="str">
        <f>+D7</f>
        <v>Porcentaje de PPL con elementos de dotación de ingreso</v>
      </c>
      <c r="U7" s="98" t="str">
        <f>+D9</f>
        <v>Calcular el porcentaje de PPL que reciben elementos de dotación de ingreso</v>
      </c>
      <c r="V7" s="98" t="e">
        <f>+#REF!</f>
        <v>#REF!</v>
      </c>
      <c r="W7" s="98" t="e">
        <f>+#REF!</f>
        <v>#REF!</v>
      </c>
      <c r="X7" s="98" t="str">
        <f>+D17</f>
        <v>Definir políticas, programas y lineamientos para el diseño de programas y lineamientos en los servicios de salud y alimentación, actividades ocupacionales y programas de atención psicosocial para atender las necesidades de la población privada de la libertad.</v>
      </c>
      <c r="Y7" s="98">
        <f>+D19</f>
        <v>0</v>
      </c>
      <c r="Z7" s="98" t="e">
        <f>+#REF!</f>
        <v>#REF!</v>
      </c>
      <c r="AA7" s="98" t="str">
        <f>+F23</f>
        <v>Numero de internos atendidos con elementos de dotación de ingreso. (Corresponde a colchoneta, elementos de cama y kit de aseo)</v>
      </c>
      <c r="AB7" s="98" t="str">
        <f>+F24</f>
        <v>Total de internos que ingresaron en el periodo.</v>
      </c>
      <c r="AC7" s="98" t="str">
        <f>+E27</f>
        <v>Corresponde al numero total de internos que ingresan durante el periodo evaluado.</v>
      </c>
      <c r="AD7" s="98" t="str">
        <f>+E26</f>
        <v>Corresponde al numero de internos (PPL) que recibieron al ingresar a centro penitenciario, colchoneta, elementos de cama y kit de aseo</v>
      </c>
      <c r="AE7" s="98" t="str">
        <f>+J23</f>
        <v>Reporte de entrega de dotación presentado por regionales.</v>
      </c>
      <c r="AF7" s="98" t="str">
        <f>+J24</f>
        <v>Reporte de ingresos de regionales.</v>
      </c>
      <c r="AG7" s="98" t="str">
        <f>+C29</f>
        <v>Trimestral</v>
      </c>
      <c r="AH7" s="98" t="str">
        <f>+F29</f>
        <v>Eficacia</v>
      </c>
      <c r="AI7" s="98" t="str">
        <f>+I29</f>
        <v>Positiva</v>
      </c>
      <c r="AJ7" s="99" t="str">
        <f>+D31</f>
        <v>Porcentaje</v>
      </c>
      <c r="AK7" s="100">
        <f>+H31</f>
        <v>0</v>
      </c>
      <c r="AL7" s="101">
        <f>+J31</f>
        <v>0</v>
      </c>
      <c r="AM7" s="98" t="str">
        <f>+D33</f>
        <v xml:space="preserve">DIRAT - DIRECCIÓN DE ATENCIÓN Y TRATAMIENTO </v>
      </c>
      <c r="AN7" s="98" t="str">
        <f>CONCATENATE(I33," ",J33)</f>
        <v xml:space="preserve">Subdirección Psicosocial </v>
      </c>
      <c r="AO7" s="102" t="e">
        <f>+#REF!</f>
        <v>#REF!</v>
      </c>
      <c r="AP7" s="102" t="e">
        <f>+#REF!</f>
        <v>#REF!</v>
      </c>
      <c r="AQ7" s="102" t="e">
        <f>+#REF!</f>
        <v>#REF!</v>
      </c>
      <c r="AR7" s="102" t="e">
        <f>+#REF!</f>
        <v>#REF!</v>
      </c>
      <c r="AS7" s="103">
        <f>+B45</f>
        <v>0.65</v>
      </c>
      <c r="AT7" s="103">
        <f>+D45</f>
        <v>0.7</v>
      </c>
      <c r="AU7" s="103">
        <f>+F45</f>
        <v>0.8</v>
      </c>
      <c r="AV7" s="103">
        <f>+H45</f>
        <v>0.9</v>
      </c>
      <c r="AW7" s="101">
        <f>+J45</f>
        <v>0.9</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0" t="s">
        <v>1</v>
      </c>
      <c r="C9" s="130"/>
      <c r="D9" s="131" t="s">
        <v>196</v>
      </c>
      <c r="E9" s="131"/>
      <c r="F9" s="131"/>
      <c r="G9" s="131"/>
      <c r="H9" s="131"/>
      <c r="I9" s="131"/>
      <c r="J9" s="131"/>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0" t="s">
        <v>64</v>
      </c>
      <c r="C11" s="130"/>
      <c r="D11" s="131" t="s">
        <v>197</v>
      </c>
      <c r="E11" s="131"/>
      <c r="F11" s="131"/>
      <c r="G11" s="131"/>
      <c r="H11" s="131"/>
      <c r="I11" s="131"/>
      <c r="J11" s="131"/>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0" t="s">
        <v>121</v>
      </c>
      <c r="C13" s="130"/>
      <c r="D13" s="131" t="s">
        <v>115</v>
      </c>
      <c r="E13" s="131"/>
      <c r="F13" s="131"/>
      <c r="G13" s="131"/>
      <c r="H13" s="131"/>
      <c r="I13" s="131"/>
      <c r="J13" s="131"/>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0" t="s">
        <v>3</v>
      </c>
      <c r="C15" s="130" t="str">
        <f>IF(ISERROR(VLOOKUP(#REF!,[2]listas!$B$5:$G$54,2,0)),"",VLOOKUP(#REF!,[2]listas!$B$5:$G$54,2,0))</f>
        <v/>
      </c>
      <c r="D15" s="131" t="s">
        <v>198</v>
      </c>
      <c r="E15" s="131"/>
      <c r="F15" s="131"/>
      <c r="G15" s="131"/>
      <c r="H15" s="131"/>
      <c r="I15" s="131"/>
      <c r="J15" s="131"/>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0" t="s">
        <v>65</v>
      </c>
      <c r="C17" s="130"/>
      <c r="D17" s="177" t="s">
        <v>199</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0" t="s">
        <v>66</v>
      </c>
      <c r="C19" s="130"/>
      <c r="D19" s="172"/>
      <c r="E19" s="173"/>
      <c r="F19" s="173"/>
      <c r="G19" s="173"/>
      <c r="H19" s="173"/>
      <c r="I19" s="173"/>
      <c r="J19" s="17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0" t="s">
        <v>6</v>
      </c>
      <c r="C21" s="130"/>
      <c r="D21" s="172" t="s">
        <v>200</v>
      </c>
      <c r="E21" s="173"/>
      <c r="F21" s="173"/>
      <c r="G21" s="173"/>
      <c r="H21" s="173"/>
      <c r="I21" s="173"/>
      <c r="J21" s="17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38.25" x14ac:dyDescent="0.25">
      <c r="B23" s="145" t="s">
        <v>67</v>
      </c>
      <c r="C23" s="175" t="s">
        <v>68</v>
      </c>
      <c r="D23" s="145" t="s">
        <v>184</v>
      </c>
      <c r="E23" s="39" t="s">
        <v>55</v>
      </c>
      <c r="F23" s="176" t="s">
        <v>201</v>
      </c>
      <c r="G23" s="176"/>
      <c r="H23" s="176"/>
      <c r="I23" s="145" t="s">
        <v>69</v>
      </c>
      <c r="J23" s="8" t="s">
        <v>203</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x14ac:dyDescent="0.25">
      <c r="B24" s="145"/>
      <c r="C24" s="175"/>
      <c r="D24" s="145"/>
      <c r="E24" s="39" t="s">
        <v>56</v>
      </c>
      <c r="F24" s="176" t="s">
        <v>202</v>
      </c>
      <c r="G24" s="176"/>
      <c r="H24" s="176"/>
      <c r="I24" s="145"/>
      <c r="J24" s="8" t="s">
        <v>204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0" t="s">
        <v>70</v>
      </c>
      <c r="C26" s="166" t="str">
        <f>+F23</f>
        <v>Numero de internos atendidos con elementos de dotación de ingreso. (Corresponde a colchoneta, elementos de cama y kit de aseo)</v>
      </c>
      <c r="D26" s="166"/>
      <c r="E26" s="167" t="s">
        <v>205</v>
      </c>
      <c r="F26" s="167"/>
      <c r="G26" s="167"/>
      <c r="H26" s="167"/>
      <c r="I26" s="167"/>
      <c r="J26" s="167"/>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0"/>
      <c r="C27" s="166" t="str">
        <f>+F24</f>
        <v>Total de internos que ingresaron en el periodo.</v>
      </c>
      <c r="D27" s="166"/>
      <c r="E27" s="167" t="s">
        <v>206</v>
      </c>
      <c r="F27" s="167"/>
      <c r="G27" s="167"/>
      <c r="H27" s="167"/>
      <c r="I27" s="167"/>
      <c r="J27" s="167"/>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45" t="s">
        <v>71</v>
      </c>
      <c r="C29" s="167" t="s">
        <v>207</v>
      </c>
      <c r="D29" s="167"/>
      <c r="E29" s="45" t="s">
        <v>14</v>
      </c>
      <c r="F29" s="167" t="s">
        <v>208</v>
      </c>
      <c r="G29" s="167"/>
      <c r="H29" s="45" t="s">
        <v>72</v>
      </c>
      <c r="I29" s="168" t="s">
        <v>209</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0" t="s">
        <v>16</v>
      </c>
      <c r="C31" s="150"/>
      <c r="D31" s="164" t="s">
        <v>211</v>
      </c>
      <c r="E31" s="164"/>
      <c r="F31" s="150" t="s">
        <v>17</v>
      </c>
      <c r="G31" s="150"/>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0" t="s">
        <v>19</v>
      </c>
      <c r="C33" s="150"/>
      <c r="D33" s="165" t="s">
        <v>200</v>
      </c>
      <c r="E33" s="165"/>
      <c r="F33" s="165"/>
      <c r="G33" s="150" t="s">
        <v>73</v>
      </c>
      <c r="H33" s="150"/>
      <c r="I33" s="170" t="s">
        <v>210</v>
      </c>
      <c r="J33" s="171"/>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0" t="s">
        <v>74</v>
      </c>
      <c r="C35" s="150"/>
      <c r="D35" s="151"/>
      <c r="E35" s="152"/>
      <c r="F35" s="152"/>
      <c r="G35" s="152"/>
      <c r="H35" s="152"/>
      <c r="I35" s="152"/>
      <c r="J35" s="15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4"/>
      <c r="D37" s="155"/>
      <c r="E37" s="156" t="s">
        <v>75</v>
      </c>
      <c r="F37" s="156"/>
      <c r="G37" s="53"/>
      <c r="H37" s="156" t="s">
        <v>75</v>
      </c>
      <c r="I37" s="156"/>
      <c r="J37" s="53"/>
      <c r="L37" s="83"/>
      <c r="M37" s="83"/>
      <c r="N37" s="83"/>
      <c r="O37" s="83"/>
      <c r="AI37" s="86"/>
      <c r="AJ37" s="86"/>
      <c r="AK37" s="86"/>
      <c r="AL37" s="86"/>
      <c r="AM37" s="86"/>
      <c r="AN37" s="86"/>
      <c r="AO37" s="86"/>
      <c r="AP37" s="86"/>
      <c r="AQ37" s="86"/>
      <c r="AR37" s="86"/>
      <c r="AS37" s="86"/>
    </row>
    <row r="38" spans="2:216" ht="12.75" x14ac:dyDescent="0.25">
      <c r="B38" s="157" t="s">
        <v>76</v>
      </c>
      <c r="C38" s="159" t="s">
        <v>77</v>
      </c>
      <c r="D38" s="159"/>
      <c r="E38" s="160" t="s">
        <v>78</v>
      </c>
      <c r="F38" s="160"/>
      <c r="G38" s="161" t="s">
        <v>53</v>
      </c>
      <c r="H38" s="161"/>
      <c r="I38" s="162" t="s">
        <v>79</v>
      </c>
      <c r="J38" s="163"/>
      <c r="L38" s="83"/>
      <c r="M38" s="83"/>
      <c r="N38" s="83"/>
      <c r="O38" s="83"/>
    </row>
    <row r="39" spans="2:216" ht="12.75" x14ac:dyDescent="0.25">
      <c r="B39" s="157"/>
      <c r="C39" s="145" t="s">
        <v>80</v>
      </c>
      <c r="D39" s="145"/>
      <c r="E39" s="54" t="s">
        <v>81</v>
      </c>
      <c r="F39" s="54" t="s">
        <v>80</v>
      </c>
      <c r="G39" s="54" t="s">
        <v>81</v>
      </c>
      <c r="H39" s="54" t="s">
        <v>80</v>
      </c>
      <c r="I39" s="145" t="s">
        <v>82</v>
      </c>
      <c r="J39" s="146"/>
      <c r="L39" s="83"/>
      <c r="M39" s="83"/>
      <c r="N39" s="83"/>
      <c r="O39" s="83"/>
    </row>
    <row r="40" spans="2:216" ht="13.5" thickBot="1" x14ac:dyDescent="0.3">
      <c r="B40" s="158"/>
      <c r="C40" s="147">
        <v>1</v>
      </c>
      <c r="D40" s="147"/>
      <c r="E40" s="55">
        <v>1</v>
      </c>
      <c r="F40" s="55">
        <v>0.9</v>
      </c>
      <c r="G40" s="55">
        <f>+F40</f>
        <v>0.9</v>
      </c>
      <c r="H40" s="55">
        <f>+I40</f>
        <v>0.8</v>
      </c>
      <c r="I40" s="148">
        <v>0.8</v>
      </c>
      <c r="J40" s="149"/>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2" t="s">
        <v>83</v>
      </c>
      <c r="C42" s="133"/>
      <c r="D42" s="133"/>
      <c r="E42" s="133"/>
      <c r="F42" s="133"/>
      <c r="G42" s="133"/>
      <c r="H42" s="135" t="s">
        <v>84</v>
      </c>
      <c r="I42" s="136"/>
      <c r="J42" s="137"/>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43">
        <v>0.65</v>
      </c>
      <c r="C45" s="144"/>
      <c r="D45" s="143">
        <v>0.7</v>
      </c>
      <c r="E45" s="144"/>
      <c r="F45" s="143">
        <v>0.8</v>
      </c>
      <c r="G45" s="144"/>
      <c r="H45" s="143">
        <v>0.9</v>
      </c>
      <c r="I45" s="144"/>
      <c r="J45" s="57">
        <f>+IF(I29="SUMA",(B45+D45+F45+H45),H45)</f>
        <v>0.9</v>
      </c>
      <c r="L45" s="83"/>
      <c r="M45" s="83"/>
      <c r="N45" s="83"/>
      <c r="O45" s="83"/>
    </row>
    <row r="46" spans="2:216" ht="16.5" thickBot="1" x14ac:dyDescent="0.3">
      <c r="B46" s="132" t="s">
        <v>90</v>
      </c>
      <c r="C46" s="133"/>
      <c r="D46" s="133"/>
      <c r="E46" s="133"/>
      <c r="F46" s="133"/>
      <c r="G46" s="134"/>
      <c r="H46" s="135" t="str">
        <f>+H42</f>
        <v>2015 - 2018</v>
      </c>
      <c r="I46" s="136"/>
      <c r="J46" s="137"/>
      <c r="L46" s="83"/>
      <c r="M46" s="83"/>
      <c r="N46" s="83"/>
      <c r="O46" s="83"/>
    </row>
    <row r="47" spans="2:216" s="4" customFormat="1" ht="4.5" customHeight="1" x14ac:dyDescent="0.25">
      <c r="E47" s="138"/>
      <c r="F47" s="138"/>
      <c r="G47" s="138"/>
      <c r="H47" s="138"/>
      <c r="I47" s="138"/>
      <c r="J47" s="138"/>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AG4:AG5"/>
    <mergeCell ref="AH4:AH5"/>
    <mergeCell ref="AI4:AI5"/>
    <mergeCell ref="AA4:AA5"/>
    <mergeCell ref="AB4:AB5"/>
    <mergeCell ref="AC4:AC5"/>
    <mergeCell ref="U4:U5"/>
    <mergeCell ref="V4:V5"/>
    <mergeCell ref="W4:W5"/>
    <mergeCell ref="X4:X5"/>
    <mergeCell ref="Y4:Y5"/>
    <mergeCell ref="Z4:Z5"/>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B26:B27"/>
    <mergeCell ref="C26:D26"/>
    <mergeCell ref="E26:J26"/>
    <mergeCell ref="C27:D27"/>
    <mergeCell ref="E27:J27"/>
    <mergeCell ref="C29:D29"/>
    <mergeCell ref="F29:G29"/>
    <mergeCell ref="I29:J29"/>
    <mergeCell ref="I33:J33"/>
    <mergeCell ref="E37:F37"/>
    <mergeCell ref="H37:I37"/>
    <mergeCell ref="B38:B40"/>
    <mergeCell ref="C38:D38"/>
    <mergeCell ref="E38:F38"/>
    <mergeCell ref="G38:H38"/>
    <mergeCell ref="I38:J38"/>
    <mergeCell ref="B31:C31"/>
    <mergeCell ref="D31:E31"/>
    <mergeCell ref="F31:G31"/>
    <mergeCell ref="B33:C33"/>
    <mergeCell ref="D33:F33"/>
    <mergeCell ref="G33:H33"/>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s>
  <conditionalFormatting sqref="AM26:AR26 AI26:AJ26">
    <cfRule type="cellIs" dxfId="5" priority="2" operator="equal">
      <formula>"Error"</formula>
    </cfRule>
  </conditionalFormatting>
  <dataValidations count="47">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D21" sqref="D21:J21"/>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7" t="s">
        <v>28</v>
      </c>
      <c r="AZ4" s="188"/>
      <c r="BA4" s="188"/>
      <c r="BB4" s="188"/>
      <c r="BC4" s="188"/>
      <c r="BD4" s="188"/>
      <c r="BE4" s="188"/>
      <c r="BF4" s="189"/>
      <c r="BG4" s="187" t="s">
        <v>29</v>
      </c>
      <c r="BH4" s="188"/>
      <c r="BI4" s="188"/>
      <c r="BJ4" s="188"/>
      <c r="BK4" s="188"/>
      <c r="BL4" s="188"/>
      <c r="BM4" s="188"/>
      <c r="BN4" s="189"/>
      <c r="BO4" s="187" t="s">
        <v>30</v>
      </c>
      <c r="BP4" s="188"/>
      <c r="BQ4" s="188"/>
      <c r="BR4" s="188"/>
      <c r="BS4" s="188"/>
      <c r="BT4" s="188"/>
      <c r="BU4" s="188"/>
      <c r="BV4" s="189"/>
      <c r="BW4" s="187" t="s">
        <v>31</v>
      </c>
      <c r="BX4" s="188"/>
      <c r="BY4" s="188"/>
      <c r="BZ4" s="188"/>
      <c r="CA4" s="188"/>
      <c r="CB4" s="188"/>
      <c r="CC4" s="188"/>
      <c r="CD4" s="189"/>
      <c r="CE4" s="187" t="s">
        <v>32</v>
      </c>
      <c r="CF4" s="188"/>
      <c r="CG4" s="188"/>
      <c r="CH4" s="188"/>
      <c r="CI4" s="188"/>
      <c r="CJ4" s="188"/>
      <c r="CK4" s="188"/>
      <c r="CL4" s="189"/>
      <c r="CM4" s="187" t="s">
        <v>33</v>
      </c>
      <c r="CN4" s="188"/>
      <c r="CO4" s="188"/>
      <c r="CP4" s="188"/>
      <c r="CQ4" s="188"/>
      <c r="CR4" s="188"/>
      <c r="CS4" s="188"/>
      <c r="CT4" s="189"/>
      <c r="CU4" s="187" t="s">
        <v>34</v>
      </c>
      <c r="CV4" s="188"/>
      <c r="CW4" s="188"/>
      <c r="CX4" s="188"/>
      <c r="CY4" s="188"/>
      <c r="CZ4" s="188"/>
      <c r="DA4" s="188"/>
      <c r="DB4" s="189"/>
      <c r="DC4" s="187" t="s">
        <v>35</v>
      </c>
      <c r="DD4" s="188"/>
      <c r="DE4" s="188"/>
      <c r="DF4" s="188"/>
      <c r="DG4" s="188"/>
      <c r="DH4" s="188"/>
      <c r="DI4" s="188"/>
      <c r="DJ4" s="189"/>
      <c r="DK4" s="187" t="s">
        <v>36</v>
      </c>
      <c r="DL4" s="188"/>
      <c r="DM4" s="188"/>
      <c r="DN4" s="188"/>
      <c r="DO4" s="188"/>
      <c r="DP4" s="188"/>
      <c r="DQ4" s="188"/>
      <c r="DR4" s="189"/>
      <c r="DS4" s="187" t="s">
        <v>37</v>
      </c>
      <c r="DT4" s="188"/>
      <c r="DU4" s="188"/>
      <c r="DV4" s="188"/>
      <c r="DW4" s="188"/>
      <c r="DX4" s="188"/>
      <c r="DY4" s="188"/>
      <c r="DZ4" s="189"/>
      <c r="EA4" s="187" t="s">
        <v>38</v>
      </c>
      <c r="EB4" s="188"/>
      <c r="EC4" s="188"/>
      <c r="ED4" s="188"/>
      <c r="EE4" s="188"/>
      <c r="EF4" s="188"/>
      <c r="EG4" s="188"/>
      <c r="EH4" s="189"/>
      <c r="EI4" s="187" t="s">
        <v>39</v>
      </c>
      <c r="EJ4" s="188"/>
      <c r="EK4" s="188"/>
      <c r="EL4" s="188"/>
      <c r="EM4" s="188"/>
      <c r="EN4" s="188"/>
      <c r="EO4" s="188"/>
      <c r="EP4" s="188"/>
      <c r="EQ4" s="190" t="s">
        <v>40</v>
      </c>
      <c r="ER4" s="191"/>
      <c r="ES4" s="191"/>
      <c r="ET4" s="192"/>
      <c r="EU4" s="193"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4"/>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0" t="s">
        <v>0</v>
      </c>
      <c r="C7" s="130"/>
      <c r="D7" s="172" t="s">
        <v>212</v>
      </c>
      <c r="E7" s="173"/>
      <c r="F7" s="173"/>
      <c r="G7" s="173"/>
      <c r="H7" s="174"/>
      <c r="I7" s="124" t="s">
        <v>63</v>
      </c>
      <c r="J7" s="40" t="s">
        <v>213</v>
      </c>
      <c r="T7" s="97" t="str">
        <f>+D7</f>
        <v>Porcentaje de Población privada de la libertad que redime pena por trabajo</v>
      </c>
      <c r="U7" s="98" t="str">
        <f>+D9</f>
        <v>Calcular el porcentaje de la población privada de la libertad que redime pena por trabajo</v>
      </c>
      <c r="V7" s="98" t="e">
        <f>+#REF!</f>
        <v>#REF!</v>
      </c>
      <c r="W7" s="98" t="e">
        <f>+#REF!</f>
        <v>#REF!</v>
      </c>
      <c r="X7" s="98" t="str">
        <f>+D17</f>
        <v>Definir políticas, programas y lineamientos para el diseño de programas y lineamientos en los servicios de salud y alimentación, actividades ocupacionales y programas de atención psicosocial para atender las necesidades de la población privada de la libertad.</v>
      </c>
      <c r="Y7" s="98">
        <f>+D19</f>
        <v>0</v>
      </c>
      <c r="Z7" s="98" t="e">
        <f>+#REF!</f>
        <v>#REF!</v>
      </c>
      <c r="AA7" s="98" t="str">
        <f>+F23</f>
        <v>Población inscrita en programas de trabajo</v>
      </c>
      <c r="AB7" s="98" t="str">
        <f>+F24</f>
        <v>Total Población condenada</v>
      </c>
      <c r="AC7" s="98" t="str">
        <f>+E27</f>
        <v>Número de población privada de la libertad en calidad de condenada, conforme a información del aplicativo SISIPEC-WEB</v>
      </c>
      <c r="AD7" s="98" t="str">
        <f>+E26</f>
        <v>Número de población privada de la libertad que redime pena por trabajo, de acuerdo a reporte del programa SISIPEC-WEB - Módulo Estadística</v>
      </c>
      <c r="AE7" s="98" t="str">
        <f>+J23</f>
        <v>SISIPEC-WEB</v>
      </c>
      <c r="AF7" s="98" t="str">
        <f>+J24</f>
        <v>SISIPEC-WEB</v>
      </c>
      <c r="AG7" s="98" t="str">
        <f>+C29</f>
        <v>Trimestral</v>
      </c>
      <c r="AH7" s="98" t="str">
        <f>+F29</f>
        <v>Eficacia</v>
      </c>
      <c r="AI7" s="98" t="str">
        <f>+I29</f>
        <v>Positiva</v>
      </c>
      <c r="AJ7" s="99" t="str">
        <f>+D31</f>
        <v>Porcentaje</v>
      </c>
      <c r="AK7" s="100">
        <f>+H31</f>
        <v>0</v>
      </c>
      <c r="AL7" s="101">
        <f>+J31</f>
        <v>0</v>
      </c>
      <c r="AM7" s="98" t="str">
        <f>+D33</f>
        <v xml:space="preserve">DIRAT - DIRECCIÓN DE ATENCIÓN Y TRATAMIENTO </v>
      </c>
      <c r="AN7" s="98" t="str">
        <f>CONCATENATE(I33," ",J33)</f>
        <v xml:space="preserve">Subdirección Actividades Productivas </v>
      </c>
      <c r="AO7" s="102" t="e">
        <f>+#REF!</f>
        <v>#REF!</v>
      </c>
      <c r="AP7" s="102" t="e">
        <f>+#REF!</f>
        <v>#REF!</v>
      </c>
      <c r="AQ7" s="102" t="e">
        <f>+#REF!</f>
        <v>#REF!</v>
      </c>
      <c r="AR7" s="102" t="e">
        <f>+#REF!</f>
        <v>#REF!</v>
      </c>
      <c r="AS7" s="103">
        <f>+B45</f>
        <v>2.5000000000000001E-2</v>
      </c>
      <c r="AT7" s="103">
        <f>+D45</f>
        <v>0.05</v>
      </c>
      <c r="AU7" s="103">
        <f>+F45</f>
        <v>7.4999999999999997E-2</v>
      </c>
      <c r="AV7" s="103">
        <f>+H45</f>
        <v>0.1</v>
      </c>
      <c r="AW7" s="101">
        <f>+J45</f>
        <v>0.1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0" t="s">
        <v>1</v>
      </c>
      <c r="C9" s="130"/>
      <c r="D9" s="131" t="s">
        <v>214</v>
      </c>
      <c r="E9" s="131"/>
      <c r="F9" s="131"/>
      <c r="G9" s="131"/>
      <c r="H9" s="131"/>
      <c r="I9" s="131"/>
      <c r="J9" s="131"/>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0" t="s">
        <v>64</v>
      </c>
      <c r="C11" s="130"/>
      <c r="D11" s="131" t="s">
        <v>197</v>
      </c>
      <c r="E11" s="131"/>
      <c r="F11" s="131"/>
      <c r="G11" s="131"/>
      <c r="H11" s="131"/>
      <c r="I11" s="131"/>
      <c r="J11" s="131"/>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0" t="s">
        <v>121</v>
      </c>
      <c r="C13" s="130"/>
      <c r="D13" s="131" t="s">
        <v>115</v>
      </c>
      <c r="E13" s="131"/>
      <c r="F13" s="131"/>
      <c r="G13" s="131"/>
      <c r="H13" s="131"/>
      <c r="I13" s="131"/>
      <c r="J13" s="131"/>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0" t="s">
        <v>3</v>
      </c>
      <c r="C15" s="130" t="str">
        <f>IF(ISERROR(VLOOKUP(#REF!,[2]listas!$B$5:$G$54,2,0)),"",VLOOKUP(#REF!,[2]listas!$B$5:$G$54,2,0))</f>
        <v/>
      </c>
      <c r="D15" s="131" t="s">
        <v>198</v>
      </c>
      <c r="E15" s="131"/>
      <c r="F15" s="131"/>
      <c r="G15" s="131"/>
      <c r="H15" s="131"/>
      <c r="I15" s="131"/>
      <c r="J15" s="131"/>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0" t="s">
        <v>65</v>
      </c>
      <c r="C17" s="130"/>
      <c r="D17" s="177" t="s">
        <v>199</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0" t="s">
        <v>66</v>
      </c>
      <c r="C19" s="130"/>
      <c r="D19" s="172"/>
      <c r="E19" s="173"/>
      <c r="F19" s="173"/>
      <c r="G19" s="173"/>
      <c r="H19" s="173"/>
      <c r="I19" s="173"/>
      <c r="J19" s="17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0" t="s">
        <v>6</v>
      </c>
      <c r="C21" s="130"/>
      <c r="D21" s="172" t="s">
        <v>200</v>
      </c>
      <c r="E21" s="173"/>
      <c r="F21" s="173"/>
      <c r="G21" s="173"/>
      <c r="H21" s="173"/>
      <c r="I21" s="173"/>
      <c r="J21" s="17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38.25" customHeight="1" x14ac:dyDescent="0.25">
      <c r="B23" s="145" t="s">
        <v>67</v>
      </c>
      <c r="C23" s="175" t="s">
        <v>68</v>
      </c>
      <c r="D23" s="145" t="s">
        <v>184</v>
      </c>
      <c r="E23" s="124" t="s">
        <v>55</v>
      </c>
      <c r="F23" s="176" t="s">
        <v>215</v>
      </c>
      <c r="G23" s="176"/>
      <c r="H23" s="176"/>
      <c r="I23" s="145" t="s">
        <v>69</v>
      </c>
      <c r="J23" s="8" t="s">
        <v>217</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5"/>
      <c r="C24" s="175"/>
      <c r="D24" s="145"/>
      <c r="E24" s="124" t="s">
        <v>56</v>
      </c>
      <c r="F24" s="176" t="s">
        <v>216</v>
      </c>
      <c r="G24" s="176"/>
      <c r="H24" s="176"/>
      <c r="I24" s="145"/>
      <c r="J24" s="8" t="s">
        <v>217</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customHeight="1" x14ac:dyDescent="0.25">
      <c r="B26" s="150" t="s">
        <v>70</v>
      </c>
      <c r="C26" s="166" t="str">
        <f>+F23</f>
        <v>Población inscrita en programas de trabajo</v>
      </c>
      <c r="D26" s="166"/>
      <c r="E26" s="204" t="s">
        <v>218</v>
      </c>
      <c r="F26" s="204"/>
      <c r="G26" s="204"/>
      <c r="H26" s="204"/>
      <c r="I26" s="204"/>
      <c r="J26" s="204"/>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0"/>
      <c r="C27" s="166" t="str">
        <f>+F24</f>
        <v>Total Población condenada</v>
      </c>
      <c r="D27" s="166"/>
      <c r="E27" s="204" t="s">
        <v>219</v>
      </c>
      <c r="F27" s="204"/>
      <c r="G27" s="204"/>
      <c r="H27" s="204"/>
      <c r="I27" s="204"/>
      <c r="J27" s="204"/>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67" t="s">
        <v>207</v>
      </c>
      <c r="D29" s="167"/>
      <c r="E29" s="127" t="s">
        <v>14</v>
      </c>
      <c r="F29" s="167" t="s">
        <v>208</v>
      </c>
      <c r="G29" s="167"/>
      <c r="H29" s="127" t="s">
        <v>72</v>
      </c>
      <c r="I29" s="168" t="s">
        <v>209</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0" t="s">
        <v>16</v>
      </c>
      <c r="C31" s="150"/>
      <c r="D31" s="164" t="s">
        <v>211</v>
      </c>
      <c r="E31" s="164"/>
      <c r="F31" s="150" t="s">
        <v>17</v>
      </c>
      <c r="G31" s="150"/>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0" t="s">
        <v>19</v>
      </c>
      <c r="C33" s="150"/>
      <c r="D33" s="165" t="s">
        <v>200</v>
      </c>
      <c r="E33" s="165"/>
      <c r="F33" s="165"/>
      <c r="G33" s="150" t="s">
        <v>73</v>
      </c>
      <c r="H33" s="150"/>
      <c r="I33" s="170" t="s">
        <v>220</v>
      </c>
      <c r="J33" s="171"/>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0" t="s">
        <v>74</v>
      </c>
      <c r="C35" s="150"/>
      <c r="D35" s="151"/>
      <c r="E35" s="152"/>
      <c r="F35" s="152"/>
      <c r="G35" s="152"/>
      <c r="H35" s="152"/>
      <c r="I35" s="152"/>
      <c r="J35" s="15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4">
        <v>10</v>
      </c>
      <c r="D37" s="155"/>
      <c r="E37" s="156" t="s">
        <v>238</v>
      </c>
      <c r="F37" s="156"/>
      <c r="G37" s="53">
        <v>9</v>
      </c>
      <c r="H37" s="156" t="s">
        <v>75</v>
      </c>
      <c r="I37" s="156"/>
      <c r="J37" s="53">
        <v>10</v>
      </c>
      <c r="L37" s="83"/>
      <c r="M37" s="83"/>
      <c r="N37" s="83"/>
      <c r="O37" s="83"/>
      <c r="AI37" s="86"/>
      <c r="AJ37" s="86"/>
      <c r="AK37" s="86"/>
      <c r="AL37" s="86"/>
      <c r="AM37" s="86"/>
      <c r="AN37" s="86"/>
      <c r="AO37" s="86"/>
      <c r="AP37" s="86"/>
      <c r="AQ37" s="86"/>
      <c r="AR37" s="86"/>
      <c r="AS37" s="86"/>
    </row>
    <row r="38" spans="2:216" ht="12.75" x14ac:dyDescent="0.25">
      <c r="B38" s="157" t="s">
        <v>76</v>
      </c>
      <c r="C38" s="159" t="s">
        <v>77</v>
      </c>
      <c r="D38" s="159"/>
      <c r="E38" s="160" t="s">
        <v>78</v>
      </c>
      <c r="F38" s="160"/>
      <c r="G38" s="161" t="s">
        <v>53</v>
      </c>
      <c r="H38" s="161"/>
      <c r="I38" s="162" t="s">
        <v>79</v>
      </c>
      <c r="J38" s="163"/>
      <c r="L38" s="83"/>
      <c r="M38" s="83"/>
      <c r="N38" s="83"/>
      <c r="O38" s="83"/>
    </row>
    <row r="39" spans="2:216" ht="12.75" x14ac:dyDescent="0.25">
      <c r="B39" s="157"/>
      <c r="C39" s="145" t="s">
        <v>80</v>
      </c>
      <c r="D39" s="145"/>
      <c r="E39" s="125" t="s">
        <v>81</v>
      </c>
      <c r="F39" s="125" t="s">
        <v>80</v>
      </c>
      <c r="G39" s="125" t="s">
        <v>81</v>
      </c>
      <c r="H39" s="125" t="s">
        <v>80</v>
      </c>
      <c r="I39" s="145" t="s">
        <v>82</v>
      </c>
      <c r="J39" s="146"/>
      <c r="L39" s="83"/>
      <c r="M39" s="83"/>
      <c r="N39" s="83"/>
      <c r="O39" s="83"/>
    </row>
    <row r="40" spans="2:216" ht="13.5" thickBot="1" x14ac:dyDescent="0.3">
      <c r="B40" s="158"/>
      <c r="C40" s="147">
        <v>1</v>
      </c>
      <c r="D40" s="147"/>
      <c r="E40" s="126">
        <v>1</v>
      </c>
      <c r="F40" s="126">
        <v>0.9</v>
      </c>
      <c r="G40" s="126">
        <f>+F40</f>
        <v>0.9</v>
      </c>
      <c r="H40" s="126">
        <f>+I40</f>
        <v>0.8</v>
      </c>
      <c r="I40" s="148">
        <v>0.8</v>
      </c>
      <c r="J40" s="149"/>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2" t="s">
        <v>83</v>
      </c>
      <c r="C42" s="133"/>
      <c r="D42" s="133"/>
      <c r="E42" s="133"/>
      <c r="F42" s="133"/>
      <c r="G42" s="133"/>
      <c r="H42" s="135" t="s">
        <v>84</v>
      </c>
      <c r="I42" s="136"/>
      <c r="J42" s="137"/>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98">
        <v>2.5000000000000001E-2</v>
      </c>
      <c r="C45" s="199"/>
      <c r="D45" s="200">
        <v>0.05</v>
      </c>
      <c r="E45" s="201"/>
      <c r="F45" s="202">
        <v>7.4999999999999997E-2</v>
      </c>
      <c r="G45" s="203"/>
      <c r="H45" s="143">
        <v>0.1</v>
      </c>
      <c r="I45" s="144"/>
      <c r="J45" s="57">
        <f>+IF(I29="SUMA",(B45+D45+F45+H45),H45)</f>
        <v>0.1</v>
      </c>
      <c r="L45" s="83"/>
      <c r="M45" s="83"/>
      <c r="N45" s="83"/>
      <c r="O45" s="83"/>
    </row>
    <row r="46" spans="2:216" ht="16.5" thickBot="1" x14ac:dyDescent="0.3">
      <c r="B46" s="132" t="s">
        <v>90</v>
      </c>
      <c r="C46" s="133"/>
      <c r="D46" s="133"/>
      <c r="E46" s="133"/>
      <c r="F46" s="133"/>
      <c r="G46" s="134"/>
      <c r="H46" s="135" t="str">
        <f>+H42</f>
        <v>2015 - 2018</v>
      </c>
      <c r="I46" s="136"/>
      <c r="J46" s="137"/>
      <c r="L46" s="83"/>
      <c r="M46" s="83"/>
      <c r="N46" s="83"/>
      <c r="O46" s="83"/>
    </row>
    <row r="47" spans="2:216" s="4" customFormat="1" ht="4.5" customHeight="1" x14ac:dyDescent="0.25">
      <c r="E47" s="138"/>
      <c r="F47" s="138"/>
      <c r="G47" s="138"/>
      <c r="H47" s="138"/>
      <c r="I47" s="138"/>
      <c r="J47" s="138"/>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4" priority="1" operator="equal">
      <formula>"Error"</formula>
    </cfRule>
  </conditionalFormatting>
  <dataValidations count="47">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año 1 " prompt="Este dato debe ser igual al registrado en la celda meta _x000a_" sqref="B45:I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24" sqref="F24:H2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7" t="s">
        <v>28</v>
      </c>
      <c r="AZ4" s="188"/>
      <c r="BA4" s="188"/>
      <c r="BB4" s="188"/>
      <c r="BC4" s="188"/>
      <c r="BD4" s="188"/>
      <c r="BE4" s="188"/>
      <c r="BF4" s="189"/>
      <c r="BG4" s="187" t="s">
        <v>29</v>
      </c>
      <c r="BH4" s="188"/>
      <c r="BI4" s="188"/>
      <c r="BJ4" s="188"/>
      <c r="BK4" s="188"/>
      <c r="BL4" s="188"/>
      <c r="BM4" s="188"/>
      <c r="BN4" s="189"/>
      <c r="BO4" s="187" t="s">
        <v>30</v>
      </c>
      <c r="BP4" s="188"/>
      <c r="BQ4" s="188"/>
      <c r="BR4" s="188"/>
      <c r="BS4" s="188"/>
      <c r="BT4" s="188"/>
      <c r="BU4" s="188"/>
      <c r="BV4" s="189"/>
      <c r="BW4" s="187" t="s">
        <v>31</v>
      </c>
      <c r="BX4" s="188"/>
      <c r="BY4" s="188"/>
      <c r="BZ4" s="188"/>
      <c r="CA4" s="188"/>
      <c r="CB4" s="188"/>
      <c r="CC4" s="188"/>
      <c r="CD4" s="189"/>
      <c r="CE4" s="187" t="s">
        <v>32</v>
      </c>
      <c r="CF4" s="188"/>
      <c r="CG4" s="188"/>
      <c r="CH4" s="188"/>
      <c r="CI4" s="188"/>
      <c r="CJ4" s="188"/>
      <c r="CK4" s="188"/>
      <c r="CL4" s="189"/>
      <c r="CM4" s="187" t="s">
        <v>33</v>
      </c>
      <c r="CN4" s="188"/>
      <c r="CO4" s="188"/>
      <c r="CP4" s="188"/>
      <c r="CQ4" s="188"/>
      <c r="CR4" s="188"/>
      <c r="CS4" s="188"/>
      <c r="CT4" s="189"/>
      <c r="CU4" s="187" t="s">
        <v>34</v>
      </c>
      <c r="CV4" s="188"/>
      <c r="CW4" s="188"/>
      <c r="CX4" s="188"/>
      <c r="CY4" s="188"/>
      <c r="CZ4" s="188"/>
      <c r="DA4" s="188"/>
      <c r="DB4" s="189"/>
      <c r="DC4" s="187" t="s">
        <v>35</v>
      </c>
      <c r="DD4" s="188"/>
      <c r="DE4" s="188"/>
      <c r="DF4" s="188"/>
      <c r="DG4" s="188"/>
      <c r="DH4" s="188"/>
      <c r="DI4" s="188"/>
      <c r="DJ4" s="189"/>
      <c r="DK4" s="187" t="s">
        <v>36</v>
      </c>
      <c r="DL4" s="188"/>
      <c r="DM4" s="188"/>
      <c r="DN4" s="188"/>
      <c r="DO4" s="188"/>
      <c r="DP4" s="188"/>
      <c r="DQ4" s="188"/>
      <c r="DR4" s="189"/>
      <c r="DS4" s="187" t="s">
        <v>37</v>
      </c>
      <c r="DT4" s="188"/>
      <c r="DU4" s="188"/>
      <c r="DV4" s="188"/>
      <c r="DW4" s="188"/>
      <c r="DX4" s="188"/>
      <c r="DY4" s="188"/>
      <c r="DZ4" s="189"/>
      <c r="EA4" s="187" t="s">
        <v>38</v>
      </c>
      <c r="EB4" s="188"/>
      <c r="EC4" s="188"/>
      <c r="ED4" s="188"/>
      <c r="EE4" s="188"/>
      <c r="EF4" s="188"/>
      <c r="EG4" s="188"/>
      <c r="EH4" s="189"/>
      <c r="EI4" s="187" t="s">
        <v>39</v>
      </c>
      <c r="EJ4" s="188"/>
      <c r="EK4" s="188"/>
      <c r="EL4" s="188"/>
      <c r="EM4" s="188"/>
      <c r="EN4" s="188"/>
      <c r="EO4" s="188"/>
      <c r="EP4" s="188"/>
      <c r="EQ4" s="190" t="s">
        <v>40</v>
      </c>
      <c r="ER4" s="191"/>
      <c r="ES4" s="191"/>
      <c r="ET4" s="192"/>
      <c r="EU4" s="193"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4"/>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0" t="s">
        <v>0</v>
      </c>
      <c r="C7" s="130"/>
      <c r="D7" s="172" t="s">
        <v>221</v>
      </c>
      <c r="E7" s="173"/>
      <c r="F7" s="173"/>
      <c r="G7" s="173"/>
      <c r="H7" s="174"/>
      <c r="I7" s="124" t="s">
        <v>63</v>
      </c>
      <c r="J7" s="40" t="s">
        <v>222</v>
      </c>
      <c r="T7" s="97" t="str">
        <f>+D7</f>
        <v>Cobertura o afiliación en  salud</v>
      </c>
      <c r="U7" s="98" t="str">
        <f>+D9</f>
        <v>Realizar seguimiento a la cobertura o afiliación en salud de la PPL a cargo del INPEC</v>
      </c>
      <c r="V7" s="98" t="e">
        <f>+#REF!</f>
        <v>#REF!</v>
      </c>
      <c r="W7" s="98" t="e">
        <f>+#REF!</f>
        <v>#REF!</v>
      </c>
      <c r="X7" s="98" t="str">
        <f>+D17</f>
        <v>Definir políticas, programas y lineamientos para el diseño de programas y lineamientos en los servicios de salud y alimentación, actividades ocupacionales y programas de atención psicosocial para atender las necesidades de la población privada de la libertad.</v>
      </c>
      <c r="Y7" s="98">
        <f>+D19</f>
        <v>0</v>
      </c>
      <c r="Z7" s="98" t="e">
        <f>+#REF!</f>
        <v>#REF!</v>
      </c>
      <c r="AA7" s="98" t="str">
        <f>+F23</f>
        <v># de PPL a cargo del INPEC  con cobertura o afiliación en salud en el periodo</v>
      </c>
      <c r="AB7" s="98" t="str">
        <f>+F24</f>
        <v># Total de PPL a cargo del INPEC  en los ERON en el periodo</v>
      </c>
      <c r="AC7" s="98" t="str">
        <f>+E27</f>
        <v>El parte diario establece el número de internos que están a cargo del inpec en cada  ERON</v>
      </c>
      <c r="AD7" s="98" t="str">
        <f>+E26</f>
        <v xml:space="preserve">Cruce mensual en la plataforma FTPS del Ministerio de Salud y Protección social que incluye la afiliación al SGSSS </v>
      </c>
      <c r="AE7" s="98" t="str">
        <f>+J23</f>
        <v>Cruce base de datos INPEC Ministerio de Salud y del listado generado por el grupo de Aseguramiento para cobertura en salud a través del Fondo de Salud PPL</v>
      </c>
      <c r="AF7" s="98" t="str">
        <f>+J24</f>
        <v>Parte diario</v>
      </c>
      <c r="AG7" s="98" t="str">
        <f>+C29</f>
        <v>Trimestral</v>
      </c>
      <c r="AH7" s="98" t="str">
        <f>+F29</f>
        <v>Eficacia</v>
      </c>
      <c r="AI7" s="98" t="str">
        <f>+I29</f>
        <v>Positiva</v>
      </c>
      <c r="AJ7" s="99" t="str">
        <f>+D31</f>
        <v>Porcentaje</v>
      </c>
      <c r="AK7" s="100">
        <f>+H31</f>
        <v>0</v>
      </c>
      <c r="AL7" s="101">
        <f>+J31</f>
        <v>0</v>
      </c>
      <c r="AM7" s="98" t="str">
        <f>+D33</f>
        <v xml:space="preserve">DIRAT - DIRECCIÓN DE ATENCIÓN Y TRATAMIENTO </v>
      </c>
      <c r="AN7" s="98" t="str">
        <f>CONCATENATE(I33," ",J33)</f>
        <v xml:space="preserve">Subdirección Psicosocial </v>
      </c>
      <c r="AO7" s="102" t="e">
        <f>+#REF!</f>
        <v>#REF!</v>
      </c>
      <c r="AP7" s="102" t="e">
        <f>+#REF!</f>
        <v>#REF!</v>
      </c>
      <c r="AQ7" s="102" t="e">
        <f>+#REF!</f>
        <v>#REF!</v>
      </c>
      <c r="AR7" s="102" t="e">
        <f>+#REF!</f>
        <v>#REF!</v>
      </c>
      <c r="AS7" s="103">
        <f>+B45</f>
        <v>0.98</v>
      </c>
      <c r="AT7" s="103">
        <f>+D45</f>
        <v>0.98</v>
      </c>
      <c r="AU7" s="103">
        <f>+F45</f>
        <v>0.98</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0" t="s">
        <v>1</v>
      </c>
      <c r="C9" s="130"/>
      <c r="D9" s="131" t="s">
        <v>223</v>
      </c>
      <c r="E9" s="131"/>
      <c r="F9" s="131"/>
      <c r="G9" s="131"/>
      <c r="H9" s="131"/>
      <c r="I9" s="131"/>
      <c r="J9" s="131"/>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0" t="s">
        <v>64</v>
      </c>
      <c r="C11" s="130"/>
      <c r="D11" s="131" t="s">
        <v>197</v>
      </c>
      <c r="E11" s="131"/>
      <c r="F11" s="131"/>
      <c r="G11" s="131"/>
      <c r="H11" s="131"/>
      <c r="I11" s="131"/>
      <c r="J11" s="131"/>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0" t="s">
        <v>121</v>
      </c>
      <c r="C13" s="130"/>
      <c r="D13" s="131" t="s">
        <v>115</v>
      </c>
      <c r="E13" s="131"/>
      <c r="F13" s="131"/>
      <c r="G13" s="131"/>
      <c r="H13" s="131"/>
      <c r="I13" s="131"/>
      <c r="J13" s="131"/>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0" t="s">
        <v>3</v>
      </c>
      <c r="C15" s="130" t="str">
        <f>IF(ISERROR(VLOOKUP(#REF!,[2]listas!$B$5:$G$54,2,0)),"",VLOOKUP(#REF!,[2]listas!$B$5:$G$54,2,0))</f>
        <v/>
      </c>
      <c r="D15" s="131" t="s">
        <v>198</v>
      </c>
      <c r="E15" s="131"/>
      <c r="F15" s="131"/>
      <c r="G15" s="131"/>
      <c r="H15" s="131"/>
      <c r="I15" s="131"/>
      <c r="J15" s="131"/>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0" t="s">
        <v>65</v>
      </c>
      <c r="C17" s="130"/>
      <c r="D17" s="177" t="s">
        <v>199</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0" t="s">
        <v>66</v>
      </c>
      <c r="C19" s="130"/>
      <c r="D19" s="172"/>
      <c r="E19" s="173"/>
      <c r="F19" s="173"/>
      <c r="G19" s="173"/>
      <c r="H19" s="173"/>
      <c r="I19" s="173"/>
      <c r="J19" s="17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0" t="s">
        <v>6</v>
      </c>
      <c r="C21" s="130"/>
      <c r="D21" s="172" t="s">
        <v>200</v>
      </c>
      <c r="E21" s="173"/>
      <c r="F21" s="173"/>
      <c r="G21" s="173"/>
      <c r="H21" s="173"/>
      <c r="I21" s="173"/>
      <c r="J21" s="17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38.25" customHeight="1" x14ac:dyDescent="0.25">
      <c r="B23" s="145" t="s">
        <v>67</v>
      </c>
      <c r="C23" s="175" t="s">
        <v>68</v>
      </c>
      <c r="D23" s="145" t="s">
        <v>184</v>
      </c>
      <c r="E23" s="124" t="s">
        <v>55</v>
      </c>
      <c r="F23" s="176" t="s">
        <v>224</v>
      </c>
      <c r="G23" s="176"/>
      <c r="H23" s="176"/>
      <c r="I23" s="145" t="s">
        <v>69</v>
      </c>
      <c r="J23" s="8" t="s">
        <v>226</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5"/>
      <c r="C24" s="175"/>
      <c r="D24" s="145"/>
      <c r="E24" s="124" t="s">
        <v>56</v>
      </c>
      <c r="F24" s="176" t="s">
        <v>225</v>
      </c>
      <c r="G24" s="176"/>
      <c r="H24" s="176"/>
      <c r="I24" s="145"/>
      <c r="J24" s="8" t="s">
        <v>227</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customHeight="1" x14ac:dyDescent="0.25">
      <c r="B26" s="150" t="s">
        <v>70</v>
      </c>
      <c r="C26" s="166" t="str">
        <f>+F23</f>
        <v># de PPL a cargo del INPEC  con cobertura o afiliación en salud en el periodo</v>
      </c>
      <c r="D26" s="166"/>
      <c r="E26" s="167" t="s">
        <v>228</v>
      </c>
      <c r="F26" s="167"/>
      <c r="G26" s="167"/>
      <c r="H26" s="167"/>
      <c r="I26" s="167"/>
      <c r="J26" s="167"/>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0"/>
      <c r="C27" s="166" t="str">
        <f>+F24</f>
        <v># Total de PPL a cargo del INPEC  en los ERON en el periodo</v>
      </c>
      <c r="D27" s="166"/>
      <c r="E27" s="167" t="s">
        <v>229</v>
      </c>
      <c r="F27" s="167"/>
      <c r="G27" s="167"/>
      <c r="H27" s="167"/>
      <c r="I27" s="167"/>
      <c r="J27" s="167"/>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67" t="s">
        <v>207</v>
      </c>
      <c r="D29" s="167"/>
      <c r="E29" s="127" t="s">
        <v>14</v>
      </c>
      <c r="F29" s="167" t="s">
        <v>208</v>
      </c>
      <c r="G29" s="167"/>
      <c r="H29" s="127" t="s">
        <v>72</v>
      </c>
      <c r="I29" s="168" t="s">
        <v>209</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0" t="s">
        <v>16</v>
      </c>
      <c r="C31" s="150"/>
      <c r="D31" s="164" t="s">
        <v>211</v>
      </c>
      <c r="E31" s="164"/>
      <c r="F31" s="150" t="s">
        <v>17</v>
      </c>
      <c r="G31" s="150"/>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0" t="s">
        <v>19</v>
      </c>
      <c r="C33" s="150"/>
      <c r="D33" s="165" t="s">
        <v>200</v>
      </c>
      <c r="E33" s="165"/>
      <c r="F33" s="165"/>
      <c r="G33" s="150" t="s">
        <v>73</v>
      </c>
      <c r="H33" s="150"/>
      <c r="I33" s="170" t="s">
        <v>210</v>
      </c>
      <c r="J33" s="171"/>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0" t="s">
        <v>74</v>
      </c>
      <c r="C35" s="150"/>
      <c r="D35" s="151"/>
      <c r="E35" s="152"/>
      <c r="F35" s="152"/>
      <c r="G35" s="152"/>
      <c r="H35" s="152"/>
      <c r="I35" s="152"/>
      <c r="J35" s="15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205">
        <v>1</v>
      </c>
      <c r="D37" s="155"/>
      <c r="E37" s="156" t="s">
        <v>238</v>
      </c>
      <c r="F37" s="156"/>
      <c r="G37" s="53">
        <v>90</v>
      </c>
      <c r="H37" s="156" t="s">
        <v>75</v>
      </c>
      <c r="I37" s="156"/>
      <c r="J37" s="53">
        <v>100</v>
      </c>
      <c r="L37" s="83"/>
      <c r="M37" s="83"/>
      <c r="N37" s="83"/>
      <c r="O37" s="83"/>
      <c r="AI37" s="86"/>
      <c r="AJ37" s="86"/>
      <c r="AK37" s="86"/>
      <c r="AL37" s="86"/>
      <c r="AM37" s="86"/>
      <c r="AN37" s="86"/>
      <c r="AO37" s="86"/>
      <c r="AP37" s="86"/>
      <c r="AQ37" s="86"/>
      <c r="AR37" s="86"/>
      <c r="AS37" s="86"/>
    </row>
    <row r="38" spans="2:216" ht="12.75" x14ac:dyDescent="0.25">
      <c r="B38" s="157" t="s">
        <v>76</v>
      </c>
      <c r="C38" s="159" t="s">
        <v>77</v>
      </c>
      <c r="D38" s="159"/>
      <c r="E38" s="160" t="s">
        <v>78</v>
      </c>
      <c r="F38" s="160"/>
      <c r="G38" s="161" t="s">
        <v>53</v>
      </c>
      <c r="H38" s="161"/>
      <c r="I38" s="162" t="s">
        <v>79</v>
      </c>
      <c r="J38" s="163"/>
      <c r="L38" s="83"/>
      <c r="M38" s="83"/>
      <c r="N38" s="83"/>
      <c r="O38" s="83"/>
    </row>
    <row r="39" spans="2:216" ht="12.75" x14ac:dyDescent="0.25">
      <c r="B39" s="157"/>
      <c r="C39" s="145" t="s">
        <v>80</v>
      </c>
      <c r="D39" s="145"/>
      <c r="E39" s="125" t="s">
        <v>81</v>
      </c>
      <c r="F39" s="125" t="s">
        <v>80</v>
      </c>
      <c r="G39" s="125" t="s">
        <v>81</v>
      </c>
      <c r="H39" s="125" t="s">
        <v>80</v>
      </c>
      <c r="I39" s="145" t="s">
        <v>82</v>
      </c>
      <c r="J39" s="146"/>
      <c r="L39" s="83"/>
      <c r="M39" s="83"/>
      <c r="N39" s="83"/>
      <c r="O39" s="83"/>
    </row>
    <row r="40" spans="2:216" ht="13.5" thickBot="1" x14ac:dyDescent="0.3">
      <c r="B40" s="158"/>
      <c r="C40" s="147">
        <v>1</v>
      </c>
      <c r="D40" s="147"/>
      <c r="E40" s="126">
        <v>1</v>
      </c>
      <c r="F40" s="126">
        <v>0.9</v>
      </c>
      <c r="G40" s="126">
        <f>+F40</f>
        <v>0.9</v>
      </c>
      <c r="H40" s="126">
        <f>+I40</f>
        <v>0.8</v>
      </c>
      <c r="I40" s="148">
        <v>0.8</v>
      </c>
      <c r="J40" s="149"/>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2" t="s">
        <v>83</v>
      </c>
      <c r="C42" s="133"/>
      <c r="D42" s="133"/>
      <c r="E42" s="133"/>
      <c r="F42" s="133"/>
      <c r="G42" s="133"/>
      <c r="H42" s="135" t="s">
        <v>84</v>
      </c>
      <c r="I42" s="136"/>
      <c r="J42" s="137"/>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43">
        <v>0.98</v>
      </c>
      <c r="C45" s="144"/>
      <c r="D45" s="143">
        <v>0.98</v>
      </c>
      <c r="E45" s="144"/>
      <c r="F45" s="143">
        <v>0.98</v>
      </c>
      <c r="G45" s="144"/>
      <c r="H45" s="143">
        <v>1</v>
      </c>
      <c r="I45" s="144"/>
      <c r="J45" s="57">
        <f>+IF(I29="SUMA",(B45+D45+F45+H45),H45)</f>
        <v>1</v>
      </c>
      <c r="L45" s="83"/>
      <c r="M45" s="83"/>
      <c r="N45" s="83"/>
      <c r="O45" s="83"/>
    </row>
    <row r="46" spans="2:216" ht="16.5" thickBot="1" x14ac:dyDescent="0.3">
      <c r="B46" s="132" t="s">
        <v>90</v>
      </c>
      <c r="C46" s="133"/>
      <c r="D46" s="133"/>
      <c r="E46" s="133"/>
      <c r="F46" s="133"/>
      <c r="G46" s="134"/>
      <c r="H46" s="135" t="str">
        <f>+H42</f>
        <v>2015 - 2018</v>
      </c>
      <c r="I46" s="136"/>
      <c r="J46" s="137"/>
      <c r="L46" s="83"/>
      <c r="M46" s="83"/>
      <c r="N46" s="83"/>
      <c r="O46" s="83"/>
    </row>
    <row r="47" spans="2:216" s="4" customFormat="1" ht="4.5" customHeight="1" x14ac:dyDescent="0.25">
      <c r="E47" s="138"/>
      <c r="F47" s="138"/>
      <c r="G47" s="138"/>
      <c r="H47" s="138"/>
      <c r="I47" s="138"/>
      <c r="J47" s="138"/>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3" priority="1" operator="equal">
      <formula>"Error"</formula>
    </cfRule>
  </conditionalFormatting>
  <dataValidations count="47">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M41" sqref="M41"/>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7" t="s">
        <v>28</v>
      </c>
      <c r="AZ4" s="188"/>
      <c r="BA4" s="188"/>
      <c r="BB4" s="188"/>
      <c r="BC4" s="188"/>
      <c r="BD4" s="188"/>
      <c r="BE4" s="188"/>
      <c r="BF4" s="189"/>
      <c r="BG4" s="187" t="s">
        <v>29</v>
      </c>
      <c r="BH4" s="188"/>
      <c r="BI4" s="188"/>
      <c r="BJ4" s="188"/>
      <c r="BK4" s="188"/>
      <c r="BL4" s="188"/>
      <c r="BM4" s="188"/>
      <c r="BN4" s="189"/>
      <c r="BO4" s="187" t="s">
        <v>30</v>
      </c>
      <c r="BP4" s="188"/>
      <c r="BQ4" s="188"/>
      <c r="BR4" s="188"/>
      <c r="BS4" s="188"/>
      <c r="BT4" s="188"/>
      <c r="BU4" s="188"/>
      <c r="BV4" s="189"/>
      <c r="BW4" s="187" t="s">
        <v>31</v>
      </c>
      <c r="BX4" s="188"/>
      <c r="BY4" s="188"/>
      <c r="BZ4" s="188"/>
      <c r="CA4" s="188"/>
      <c r="CB4" s="188"/>
      <c r="CC4" s="188"/>
      <c r="CD4" s="189"/>
      <c r="CE4" s="187" t="s">
        <v>32</v>
      </c>
      <c r="CF4" s="188"/>
      <c r="CG4" s="188"/>
      <c r="CH4" s="188"/>
      <c r="CI4" s="188"/>
      <c r="CJ4" s="188"/>
      <c r="CK4" s="188"/>
      <c r="CL4" s="189"/>
      <c r="CM4" s="187" t="s">
        <v>33</v>
      </c>
      <c r="CN4" s="188"/>
      <c r="CO4" s="188"/>
      <c r="CP4" s="188"/>
      <c r="CQ4" s="188"/>
      <c r="CR4" s="188"/>
      <c r="CS4" s="188"/>
      <c r="CT4" s="189"/>
      <c r="CU4" s="187" t="s">
        <v>34</v>
      </c>
      <c r="CV4" s="188"/>
      <c r="CW4" s="188"/>
      <c r="CX4" s="188"/>
      <c r="CY4" s="188"/>
      <c r="CZ4" s="188"/>
      <c r="DA4" s="188"/>
      <c r="DB4" s="189"/>
      <c r="DC4" s="187" t="s">
        <v>35</v>
      </c>
      <c r="DD4" s="188"/>
      <c r="DE4" s="188"/>
      <c r="DF4" s="188"/>
      <c r="DG4" s="188"/>
      <c r="DH4" s="188"/>
      <c r="DI4" s="188"/>
      <c r="DJ4" s="189"/>
      <c r="DK4" s="187" t="s">
        <v>36</v>
      </c>
      <c r="DL4" s="188"/>
      <c r="DM4" s="188"/>
      <c r="DN4" s="188"/>
      <c r="DO4" s="188"/>
      <c r="DP4" s="188"/>
      <c r="DQ4" s="188"/>
      <c r="DR4" s="189"/>
      <c r="DS4" s="187" t="s">
        <v>37</v>
      </c>
      <c r="DT4" s="188"/>
      <c r="DU4" s="188"/>
      <c r="DV4" s="188"/>
      <c r="DW4" s="188"/>
      <c r="DX4" s="188"/>
      <c r="DY4" s="188"/>
      <c r="DZ4" s="189"/>
      <c r="EA4" s="187" t="s">
        <v>38</v>
      </c>
      <c r="EB4" s="188"/>
      <c r="EC4" s="188"/>
      <c r="ED4" s="188"/>
      <c r="EE4" s="188"/>
      <c r="EF4" s="188"/>
      <c r="EG4" s="188"/>
      <c r="EH4" s="189"/>
      <c r="EI4" s="187" t="s">
        <v>39</v>
      </c>
      <c r="EJ4" s="188"/>
      <c r="EK4" s="188"/>
      <c r="EL4" s="188"/>
      <c r="EM4" s="188"/>
      <c r="EN4" s="188"/>
      <c r="EO4" s="188"/>
      <c r="EP4" s="188"/>
      <c r="EQ4" s="190" t="s">
        <v>40</v>
      </c>
      <c r="ER4" s="191"/>
      <c r="ES4" s="191"/>
      <c r="ET4" s="192"/>
      <c r="EU4" s="193"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4"/>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0" t="s">
        <v>0</v>
      </c>
      <c r="C7" s="130"/>
      <c r="D7" s="172" t="s">
        <v>230</v>
      </c>
      <c r="E7" s="173"/>
      <c r="F7" s="173"/>
      <c r="G7" s="173"/>
      <c r="H7" s="174"/>
      <c r="I7" s="124" t="s">
        <v>63</v>
      </c>
      <c r="J7" s="40" t="s">
        <v>231</v>
      </c>
      <c r="T7" s="97" t="str">
        <f>+D7</f>
        <v>Gestión del examen de ingreso</v>
      </c>
      <c r="U7" s="98" t="str">
        <f>+D9</f>
        <v>Realizar seguimiento a la gestión de exámenes de ingreso</v>
      </c>
      <c r="V7" s="98" t="e">
        <f>+#REF!</f>
        <v>#REF!</v>
      </c>
      <c r="W7" s="98" t="e">
        <f>+#REF!</f>
        <v>#REF!</v>
      </c>
      <c r="X7" s="98" t="str">
        <f>+D17</f>
        <v>Definir políticas, programas y lineamientos para el diseño de programas y lineamientos en los servicios de salud y alimentación, actividades ocupacionales y programas de atención psicosocial para atender las necesidades de la población privada de la libertad.</v>
      </c>
      <c r="Y7" s="98">
        <f>+D19</f>
        <v>0</v>
      </c>
      <c r="Z7" s="98" t="e">
        <f>+#REF!</f>
        <v>#REF!</v>
      </c>
      <c r="AA7" s="98" t="str">
        <f>+F23</f>
        <v>Número de PPL con examen de ingreso realizado en el periodo</v>
      </c>
      <c r="AB7" s="98" t="str">
        <f>+F24</f>
        <v># total de PPL ingresados en el periodo</v>
      </c>
      <c r="AC7" s="98" t="str">
        <f>+E27</f>
        <v>Corresponde al numero total de internos que ingresan durante el periodo evaluado.</v>
      </c>
      <c r="AD7" s="98" t="str">
        <f>+E26</f>
        <v>Corresponde al numero de internos (PPL) que recibieron al ingresar a centro penitenciario, colchoneta, elementos de cama y kit de aseo</v>
      </c>
      <c r="AE7" s="98" t="str">
        <f>+J23</f>
        <v>Registro examen de ingreso EMI - remisión a servicios</v>
      </c>
      <c r="AF7" s="98" t="str">
        <f>+J24</f>
        <v>Base de datos SISIPEC WEB</v>
      </c>
      <c r="AG7" s="98" t="str">
        <f>+C29</f>
        <v>Trimestral</v>
      </c>
      <c r="AH7" s="98" t="str">
        <f>+F29</f>
        <v>Eficacia</v>
      </c>
      <c r="AI7" s="98" t="str">
        <f>+I29</f>
        <v>Positiva</v>
      </c>
      <c r="AJ7" s="99" t="str">
        <f>+D31</f>
        <v>Porcentaje</v>
      </c>
      <c r="AK7" s="100">
        <f>+H31</f>
        <v>0</v>
      </c>
      <c r="AL7" s="101">
        <f>+J31</f>
        <v>0</v>
      </c>
      <c r="AM7" s="98" t="str">
        <f>+D33</f>
        <v xml:space="preserve">DIRAT - DIRECCIÓN DE ATENCIÓN Y TRATAMIENTO </v>
      </c>
      <c r="AN7" s="98" t="str">
        <f>CONCATENATE(I33," ",J33)</f>
        <v xml:space="preserve">Subdirección Salud </v>
      </c>
      <c r="AO7" s="102" t="e">
        <f>+#REF!</f>
        <v>#REF!</v>
      </c>
      <c r="AP7" s="102" t="e">
        <f>+#REF!</f>
        <v>#REF!</v>
      </c>
      <c r="AQ7" s="102" t="e">
        <f>+#REF!</f>
        <v>#REF!</v>
      </c>
      <c r="AR7" s="102" t="e">
        <f>+#REF!</f>
        <v>#REF!</v>
      </c>
      <c r="AS7" s="103">
        <f>+B45</f>
        <v>0</v>
      </c>
      <c r="AT7" s="103">
        <f>+D45</f>
        <v>0</v>
      </c>
      <c r="AU7" s="103">
        <f>+F45</f>
        <v>0.6</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0" t="s">
        <v>1</v>
      </c>
      <c r="C9" s="130"/>
      <c r="D9" s="131" t="s">
        <v>232</v>
      </c>
      <c r="E9" s="131"/>
      <c r="F9" s="131"/>
      <c r="G9" s="131"/>
      <c r="H9" s="131"/>
      <c r="I9" s="131"/>
      <c r="J9" s="131"/>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0" t="s">
        <v>64</v>
      </c>
      <c r="C11" s="130"/>
      <c r="D11" s="131" t="s">
        <v>197</v>
      </c>
      <c r="E11" s="131"/>
      <c r="F11" s="131"/>
      <c r="G11" s="131"/>
      <c r="H11" s="131"/>
      <c r="I11" s="131"/>
      <c r="J11" s="131"/>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0" t="s">
        <v>121</v>
      </c>
      <c r="C13" s="130"/>
      <c r="D13" s="131" t="s">
        <v>115</v>
      </c>
      <c r="E13" s="131"/>
      <c r="F13" s="131"/>
      <c r="G13" s="131"/>
      <c r="H13" s="131"/>
      <c r="I13" s="131"/>
      <c r="J13" s="131"/>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0" t="s">
        <v>3</v>
      </c>
      <c r="C15" s="130" t="str">
        <f>IF(ISERROR(VLOOKUP(#REF!,[2]listas!$B$5:$G$54,2,0)),"",VLOOKUP(#REF!,[2]listas!$B$5:$G$54,2,0))</f>
        <v/>
      </c>
      <c r="D15" s="131" t="s">
        <v>198</v>
      </c>
      <c r="E15" s="131"/>
      <c r="F15" s="131"/>
      <c r="G15" s="131"/>
      <c r="H15" s="131"/>
      <c r="I15" s="131"/>
      <c r="J15" s="131"/>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0" t="s">
        <v>65</v>
      </c>
      <c r="C17" s="130"/>
      <c r="D17" s="177" t="s">
        <v>199</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0" t="s">
        <v>66</v>
      </c>
      <c r="C19" s="130"/>
      <c r="D19" s="172"/>
      <c r="E19" s="173"/>
      <c r="F19" s="173"/>
      <c r="G19" s="173"/>
      <c r="H19" s="173"/>
      <c r="I19" s="173"/>
      <c r="J19" s="17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0" t="s">
        <v>6</v>
      </c>
      <c r="C21" s="130"/>
      <c r="D21" s="172" t="s">
        <v>200</v>
      </c>
      <c r="E21" s="173"/>
      <c r="F21" s="173"/>
      <c r="G21" s="173"/>
      <c r="H21" s="173"/>
      <c r="I21" s="173"/>
      <c r="J21" s="17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38.25" customHeight="1" x14ac:dyDescent="0.25">
      <c r="B23" s="145" t="s">
        <v>67</v>
      </c>
      <c r="C23" s="175" t="s">
        <v>68</v>
      </c>
      <c r="D23" s="145" t="s">
        <v>184</v>
      </c>
      <c r="E23" s="124" t="s">
        <v>55</v>
      </c>
      <c r="F23" s="176" t="s">
        <v>233</v>
      </c>
      <c r="G23" s="176"/>
      <c r="H23" s="176"/>
      <c r="I23" s="145" t="s">
        <v>69</v>
      </c>
      <c r="J23" s="128" t="s">
        <v>235</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5"/>
      <c r="C24" s="175"/>
      <c r="D24" s="145"/>
      <c r="E24" s="124" t="s">
        <v>56</v>
      </c>
      <c r="F24" s="176" t="s">
        <v>234</v>
      </c>
      <c r="G24" s="176"/>
      <c r="H24" s="176"/>
      <c r="I24" s="145"/>
      <c r="J24" s="8" t="s">
        <v>236</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0" t="s">
        <v>70</v>
      </c>
      <c r="C26" s="166" t="str">
        <f>+F23</f>
        <v>Número de PPL con examen de ingreso realizado en el periodo</v>
      </c>
      <c r="D26" s="166"/>
      <c r="E26" s="167" t="s">
        <v>205</v>
      </c>
      <c r="F26" s="167"/>
      <c r="G26" s="167"/>
      <c r="H26" s="167"/>
      <c r="I26" s="167"/>
      <c r="J26" s="167"/>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0"/>
      <c r="C27" s="166" t="str">
        <f>+F24</f>
        <v># total de PPL ingresados en el periodo</v>
      </c>
      <c r="D27" s="166"/>
      <c r="E27" s="167" t="s">
        <v>206</v>
      </c>
      <c r="F27" s="167"/>
      <c r="G27" s="167"/>
      <c r="H27" s="167"/>
      <c r="I27" s="167"/>
      <c r="J27" s="167"/>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67" t="s">
        <v>207</v>
      </c>
      <c r="D29" s="167"/>
      <c r="E29" s="127" t="s">
        <v>14</v>
      </c>
      <c r="F29" s="167" t="s">
        <v>208</v>
      </c>
      <c r="G29" s="167"/>
      <c r="H29" s="127" t="s">
        <v>72</v>
      </c>
      <c r="I29" s="168" t="s">
        <v>209</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0" t="s">
        <v>16</v>
      </c>
      <c r="C31" s="150"/>
      <c r="D31" s="164" t="s">
        <v>211</v>
      </c>
      <c r="E31" s="164"/>
      <c r="F31" s="150" t="s">
        <v>17</v>
      </c>
      <c r="G31" s="150"/>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0" t="s">
        <v>19</v>
      </c>
      <c r="C33" s="150"/>
      <c r="D33" s="165" t="s">
        <v>200</v>
      </c>
      <c r="E33" s="165"/>
      <c r="F33" s="165"/>
      <c r="G33" s="150" t="s">
        <v>73</v>
      </c>
      <c r="H33" s="150"/>
      <c r="I33" s="170" t="s">
        <v>237</v>
      </c>
      <c r="J33" s="171"/>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0" t="s">
        <v>74</v>
      </c>
      <c r="C35" s="150"/>
      <c r="D35" s="151"/>
      <c r="E35" s="152"/>
      <c r="F35" s="152"/>
      <c r="G35" s="152"/>
      <c r="H35" s="152"/>
      <c r="I35" s="152"/>
      <c r="J35" s="15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4"/>
      <c r="D37" s="155"/>
      <c r="E37" s="156" t="s">
        <v>238</v>
      </c>
      <c r="F37" s="156"/>
      <c r="G37" s="53"/>
      <c r="H37" s="156" t="s">
        <v>75</v>
      </c>
      <c r="I37" s="156"/>
      <c r="J37" s="53"/>
      <c r="L37" s="83"/>
      <c r="M37" s="83"/>
      <c r="N37" s="83"/>
      <c r="O37" s="83"/>
      <c r="AI37" s="86"/>
      <c r="AJ37" s="86"/>
      <c r="AK37" s="86"/>
      <c r="AL37" s="86"/>
      <c r="AM37" s="86"/>
      <c r="AN37" s="86"/>
      <c r="AO37" s="86"/>
      <c r="AP37" s="86"/>
      <c r="AQ37" s="86"/>
      <c r="AR37" s="86"/>
      <c r="AS37" s="86"/>
    </row>
    <row r="38" spans="2:216" ht="12.75" x14ac:dyDescent="0.25">
      <c r="B38" s="157" t="s">
        <v>76</v>
      </c>
      <c r="C38" s="159" t="s">
        <v>77</v>
      </c>
      <c r="D38" s="159"/>
      <c r="E38" s="160" t="s">
        <v>78</v>
      </c>
      <c r="F38" s="160"/>
      <c r="G38" s="161" t="s">
        <v>53</v>
      </c>
      <c r="H38" s="161"/>
      <c r="I38" s="162" t="s">
        <v>79</v>
      </c>
      <c r="J38" s="163"/>
      <c r="L38" s="83"/>
      <c r="M38" s="83"/>
      <c r="N38" s="83"/>
      <c r="O38" s="83"/>
    </row>
    <row r="39" spans="2:216" ht="12.75" x14ac:dyDescent="0.25">
      <c r="B39" s="157"/>
      <c r="C39" s="145" t="s">
        <v>80</v>
      </c>
      <c r="D39" s="145"/>
      <c r="E39" s="125" t="s">
        <v>81</v>
      </c>
      <c r="F39" s="125" t="s">
        <v>80</v>
      </c>
      <c r="G39" s="125" t="s">
        <v>81</v>
      </c>
      <c r="H39" s="125" t="s">
        <v>80</v>
      </c>
      <c r="I39" s="145" t="s">
        <v>82</v>
      </c>
      <c r="J39" s="146"/>
      <c r="L39" s="83"/>
      <c r="M39" s="83"/>
      <c r="N39" s="83"/>
      <c r="O39" s="83"/>
    </row>
    <row r="40" spans="2:216" ht="13.5" thickBot="1" x14ac:dyDescent="0.3">
      <c r="B40" s="158"/>
      <c r="C40" s="147">
        <v>1</v>
      </c>
      <c r="D40" s="147"/>
      <c r="E40" s="126">
        <v>1</v>
      </c>
      <c r="F40" s="126">
        <v>0.9</v>
      </c>
      <c r="G40" s="126">
        <f>+F40</f>
        <v>0.9</v>
      </c>
      <c r="H40" s="126">
        <f>+I40</f>
        <v>0.8</v>
      </c>
      <c r="I40" s="148">
        <v>0.8</v>
      </c>
      <c r="J40" s="149"/>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2" t="s">
        <v>83</v>
      </c>
      <c r="C42" s="133"/>
      <c r="D42" s="133"/>
      <c r="E42" s="133"/>
      <c r="F42" s="133"/>
      <c r="G42" s="133"/>
      <c r="H42" s="135" t="s">
        <v>84</v>
      </c>
      <c r="I42" s="136"/>
      <c r="J42" s="137"/>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43"/>
      <c r="C45" s="144"/>
      <c r="D45" s="143"/>
      <c r="E45" s="144"/>
      <c r="F45" s="143">
        <v>0.6</v>
      </c>
      <c r="G45" s="144"/>
      <c r="H45" s="143">
        <v>1</v>
      </c>
      <c r="I45" s="144"/>
      <c r="J45" s="57">
        <f>+IF(I29="SUMA",(B45+D45+F45+H45),H45)</f>
        <v>1</v>
      </c>
      <c r="L45" s="83"/>
      <c r="M45" s="83"/>
      <c r="N45" s="83"/>
      <c r="O45" s="83"/>
    </row>
    <row r="46" spans="2:216" ht="16.5" thickBot="1" x14ac:dyDescent="0.3">
      <c r="B46" s="132" t="s">
        <v>90</v>
      </c>
      <c r="C46" s="133"/>
      <c r="D46" s="133"/>
      <c r="E46" s="133"/>
      <c r="F46" s="133"/>
      <c r="G46" s="134"/>
      <c r="H46" s="135" t="str">
        <f>+H42</f>
        <v>2015 - 2018</v>
      </c>
      <c r="I46" s="136"/>
      <c r="J46" s="137"/>
      <c r="L46" s="83"/>
      <c r="M46" s="83"/>
      <c r="N46" s="83"/>
      <c r="O46" s="83"/>
    </row>
    <row r="47" spans="2:216" s="4" customFormat="1" ht="4.5" customHeight="1" x14ac:dyDescent="0.25">
      <c r="E47" s="138"/>
      <c r="F47" s="138"/>
      <c r="G47" s="138"/>
      <c r="H47" s="138"/>
      <c r="I47" s="138"/>
      <c r="J47" s="138"/>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2" priority="1" operator="equal">
      <formula>"Error"</formula>
    </cfRule>
  </conditionalFormatting>
  <dataValidations count="47">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año 1 " prompt="Este dato debe ser igual al registrado en la celda meta _x000a_" sqref="B45:I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M23" sqref="M23"/>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7" t="s">
        <v>28</v>
      </c>
      <c r="AZ4" s="188"/>
      <c r="BA4" s="188"/>
      <c r="BB4" s="188"/>
      <c r="BC4" s="188"/>
      <c r="BD4" s="188"/>
      <c r="BE4" s="188"/>
      <c r="BF4" s="189"/>
      <c r="BG4" s="187" t="s">
        <v>29</v>
      </c>
      <c r="BH4" s="188"/>
      <c r="BI4" s="188"/>
      <c r="BJ4" s="188"/>
      <c r="BK4" s="188"/>
      <c r="BL4" s="188"/>
      <c r="BM4" s="188"/>
      <c r="BN4" s="189"/>
      <c r="BO4" s="187" t="s">
        <v>30</v>
      </c>
      <c r="BP4" s="188"/>
      <c r="BQ4" s="188"/>
      <c r="BR4" s="188"/>
      <c r="BS4" s="188"/>
      <c r="BT4" s="188"/>
      <c r="BU4" s="188"/>
      <c r="BV4" s="189"/>
      <c r="BW4" s="187" t="s">
        <v>31</v>
      </c>
      <c r="BX4" s="188"/>
      <c r="BY4" s="188"/>
      <c r="BZ4" s="188"/>
      <c r="CA4" s="188"/>
      <c r="CB4" s="188"/>
      <c r="CC4" s="188"/>
      <c r="CD4" s="189"/>
      <c r="CE4" s="187" t="s">
        <v>32</v>
      </c>
      <c r="CF4" s="188"/>
      <c r="CG4" s="188"/>
      <c r="CH4" s="188"/>
      <c r="CI4" s="188"/>
      <c r="CJ4" s="188"/>
      <c r="CK4" s="188"/>
      <c r="CL4" s="189"/>
      <c r="CM4" s="187" t="s">
        <v>33</v>
      </c>
      <c r="CN4" s="188"/>
      <c r="CO4" s="188"/>
      <c r="CP4" s="188"/>
      <c r="CQ4" s="188"/>
      <c r="CR4" s="188"/>
      <c r="CS4" s="188"/>
      <c r="CT4" s="189"/>
      <c r="CU4" s="187" t="s">
        <v>34</v>
      </c>
      <c r="CV4" s="188"/>
      <c r="CW4" s="188"/>
      <c r="CX4" s="188"/>
      <c r="CY4" s="188"/>
      <c r="CZ4" s="188"/>
      <c r="DA4" s="188"/>
      <c r="DB4" s="189"/>
      <c r="DC4" s="187" t="s">
        <v>35</v>
      </c>
      <c r="DD4" s="188"/>
      <c r="DE4" s="188"/>
      <c r="DF4" s="188"/>
      <c r="DG4" s="188"/>
      <c r="DH4" s="188"/>
      <c r="DI4" s="188"/>
      <c r="DJ4" s="189"/>
      <c r="DK4" s="187" t="s">
        <v>36</v>
      </c>
      <c r="DL4" s="188"/>
      <c r="DM4" s="188"/>
      <c r="DN4" s="188"/>
      <c r="DO4" s="188"/>
      <c r="DP4" s="188"/>
      <c r="DQ4" s="188"/>
      <c r="DR4" s="189"/>
      <c r="DS4" s="187" t="s">
        <v>37</v>
      </c>
      <c r="DT4" s="188"/>
      <c r="DU4" s="188"/>
      <c r="DV4" s="188"/>
      <c r="DW4" s="188"/>
      <c r="DX4" s="188"/>
      <c r="DY4" s="188"/>
      <c r="DZ4" s="189"/>
      <c r="EA4" s="187" t="s">
        <v>38</v>
      </c>
      <c r="EB4" s="188"/>
      <c r="EC4" s="188"/>
      <c r="ED4" s="188"/>
      <c r="EE4" s="188"/>
      <c r="EF4" s="188"/>
      <c r="EG4" s="188"/>
      <c r="EH4" s="189"/>
      <c r="EI4" s="187" t="s">
        <v>39</v>
      </c>
      <c r="EJ4" s="188"/>
      <c r="EK4" s="188"/>
      <c r="EL4" s="188"/>
      <c r="EM4" s="188"/>
      <c r="EN4" s="188"/>
      <c r="EO4" s="188"/>
      <c r="EP4" s="188"/>
      <c r="EQ4" s="190" t="s">
        <v>40</v>
      </c>
      <c r="ER4" s="191"/>
      <c r="ES4" s="191"/>
      <c r="ET4" s="192"/>
      <c r="EU4" s="193"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4"/>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0" t="s">
        <v>0</v>
      </c>
      <c r="C7" s="130"/>
      <c r="D7" s="172" t="s">
        <v>240</v>
      </c>
      <c r="E7" s="173"/>
      <c r="F7" s="173"/>
      <c r="G7" s="173"/>
      <c r="H7" s="174"/>
      <c r="I7" s="124" t="s">
        <v>63</v>
      </c>
      <c r="J7" s="40" t="s">
        <v>239</v>
      </c>
      <c r="T7" s="97" t="str">
        <f>+D7</f>
        <v>Actividad de Referencia y Contrareferencia en los ERON</v>
      </c>
      <c r="U7" s="98" t="str">
        <f>+D9</f>
        <v>Realizar seguimiento al acceso de la prestación de los servicios de salud extramurales en los ERON</v>
      </c>
      <c r="V7" s="98" t="e">
        <f>+#REF!</f>
        <v>#REF!</v>
      </c>
      <c r="W7" s="98" t="e">
        <f>+#REF!</f>
        <v>#REF!</v>
      </c>
      <c r="X7" s="98" t="str">
        <f>+D17</f>
        <v>Definir políticas, programas y lineamientos para el diseño de programas y lineamientos en los servicios de salud y alimentación, actividades ocupacionales y programas de atención psicosocial para atender las necesidades de la población privada de la libertad.</v>
      </c>
      <c r="Y7" s="98">
        <f>+D19</f>
        <v>0</v>
      </c>
      <c r="Z7" s="98" t="e">
        <f>+#REF!</f>
        <v>#REF!</v>
      </c>
      <c r="AA7" s="98" t="str">
        <f>+F23</f>
        <v>Número de citas cumplidas en el periodo</v>
      </c>
      <c r="AB7" s="98" t="str">
        <f>+F24</f>
        <v># total de citas asignadas en el periodo</v>
      </c>
      <c r="AC7" s="98" t="str">
        <f>+E27</f>
        <v>lLa matriz parametrizada incluye la fecha de cumplimiento o no de la cita</v>
      </c>
      <c r="AD7" s="98" t="str">
        <f>+E26</f>
        <v>La matriz parametrizada incluye la fecha en que fue asignada la cita al interno</v>
      </c>
      <c r="AE7" s="98" t="str">
        <f>+J23</f>
        <v xml:space="preserve">Heramienta CRM </v>
      </c>
      <c r="AF7" s="98" t="str">
        <f>+J24</f>
        <v xml:space="preserve">Heramienta CRM </v>
      </c>
      <c r="AG7" s="98" t="str">
        <f>+C29</f>
        <v>Trimestral</v>
      </c>
      <c r="AH7" s="98" t="str">
        <f>+F29</f>
        <v>Eficacia</v>
      </c>
      <c r="AI7" s="98" t="str">
        <f>+I29</f>
        <v>Positiva</v>
      </c>
      <c r="AJ7" s="99" t="str">
        <f>+D31</f>
        <v>Porcentaje</v>
      </c>
      <c r="AK7" s="100">
        <f>+H31</f>
        <v>0</v>
      </c>
      <c r="AL7" s="101">
        <f>+J31</f>
        <v>0</v>
      </c>
      <c r="AM7" s="98" t="str">
        <f>+D33</f>
        <v xml:space="preserve">DIRAT - DIRECCIÓN DE ATENCIÓN Y TRATAMIENTO </v>
      </c>
      <c r="AN7" s="98" t="str">
        <f>CONCATENATE(I33," ",J33)</f>
        <v xml:space="preserve">Subdirección Psicosocial </v>
      </c>
      <c r="AO7" s="102" t="e">
        <f>+#REF!</f>
        <v>#REF!</v>
      </c>
      <c r="AP7" s="102" t="e">
        <f>+#REF!</f>
        <v>#REF!</v>
      </c>
      <c r="AQ7" s="102" t="e">
        <f>+#REF!</f>
        <v>#REF!</v>
      </c>
      <c r="AR7" s="102" t="e">
        <f>+#REF!</f>
        <v>#REF!</v>
      </c>
      <c r="AS7" s="103">
        <f>+B45</f>
        <v>0</v>
      </c>
      <c r="AT7" s="103">
        <f>+D45</f>
        <v>0</v>
      </c>
      <c r="AU7" s="103">
        <f>+F45</f>
        <v>0.6</v>
      </c>
      <c r="AV7" s="103">
        <f>+H45</f>
        <v>0.7</v>
      </c>
      <c r="AW7" s="101">
        <f>+J45</f>
        <v>0.7</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0" t="s">
        <v>1</v>
      </c>
      <c r="C9" s="130"/>
      <c r="D9" s="131" t="s">
        <v>241</v>
      </c>
      <c r="E9" s="131"/>
      <c r="F9" s="131"/>
      <c r="G9" s="131"/>
      <c r="H9" s="131"/>
      <c r="I9" s="131"/>
      <c r="J9" s="131"/>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0" t="s">
        <v>64</v>
      </c>
      <c r="C11" s="130"/>
      <c r="D11" s="131" t="s">
        <v>197</v>
      </c>
      <c r="E11" s="131"/>
      <c r="F11" s="131"/>
      <c r="G11" s="131"/>
      <c r="H11" s="131"/>
      <c r="I11" s="131"/>
      <c r="J11" s="131"/>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0" t="s">
        <v>121</v>
      </c>
      <c r="C13" s="130"/>
      <c r="D13" s="131" t="s">
        <v>115</v>
      </c>
      <c r="E13" s="131"/>
      <c r="F13" s="131"/>
      <c r="G13" s="131"/>
      <c r="H13" s="131"/>
      <c r="I13" s="131"/>
      <c r="J13" s="131"/>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0" t="s">
        <v>3</v>
      </c>
      <c r="C15" s="130" t="str">
        <f>IF(ISERROR(VLOOKUP(#REF!,[2]listas!$B$5:$G$54,2,0)),"",VLOOKUP(#REF!,[2]listas!$B$5:$G$54,2,0))</f>
        <v/>
      </c>
      <c r="D15" s="131" t="s">
        <v>198</v>
      </c>
      <c r="E15" s="131"/>
      <c r="F15" s="131"/>
      <c r="G15" s="131"/>
      <c r="H15" s="131"/>
      <c r="I15" s="131"/>
      <c r="J15" s="131"/>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0" t="s">
        <v>65</v>
      </c>
      <c r="C17" s="130"/>
      <c r="D17" s="177" t="s">
        <v>199</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0" t="s">
        <v>66</v>
      </c>
      <c r="C19" s="130"/>
      <c r="D19" s="172"/>
      <c r="E19" s="173"/>
      <c r="F19" s="173"/>
      <c r="G19" s="173"/>
      <c r="H19" s="173"/>
      <c r="I19" s="173"/>
      <c r="J19" s="17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0" t="s">
        <v>6</v>
      </c>
      <c r="C21" s="130"/>
      <c r="D21" s="172" t="s">
        <v>200</v>
      </c>
      <c r="E21" s="173"/>
      <c r="F21" s="173"/>
      <c r="G21" s="173"/>
      <c r="H21" s="173"/>
      <c r="I21" s="173"/>
      <c r="J21" s="17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38.25" customHeight="1" x14ac:dyDescent="0.25">
      <c r="B23" s="145" t="s">
        <v>67</v>
      </c>
      <c r="C23" s="175" t="s">
        <v>68</v>
      </c>
      <c r="D23" s="145" t="s">
        <v>184</v>
      </c>
      <c r="E23" s="124" t="s">
        <v>55</v>
      </c>
      <c r="F23" s="176" t="s">
        <v>242</v>
      </c>
      <c r="G23" s="176"/>
      <c r="H23" s="176"/>
      <c r="I23" s="145" t="s">
        <v>69</v>
      </c>
      <c r="J23" s="8" t="s">
        <v>254</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5"/>
      <c r="C24" s="175"/>
      <c r="D24" s="145"/>
      <c r="E24" s="124" t="s">
        <v>56</v>
      </c>
      <c r="F24" s="176" t="s">
        <v>243</v>
      </c>
      <c r="G24" s="176"/>
      <c r="H24" s="176"/>
      <c r="I24" s="145"/>
      <c r="J24" s="8" t="s">
        <v>254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customHeight="1" x14ac:dyDescent="0.25">
      <c r="B26" s="150" t="s">
        <v>70</v>
      </c>
      <c r="C26" s="166" t="str">
        <f>+F23</f>
        <v>Número de citas cumplidas en el periodo</v>
      </c>
      <c r="D26" s="166"/>
      <c r="E26" s="167" t="s">
        <v>244</v>
      </c>
      <c r="F26" s="167"/>
      <c r="G26" s="167"/>
      <c r="H26" s="167"/>
      <c r="I26" s="167"/>
      <c r="J26" s="167"/>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0"/>
      <c r="C27" s="166" t="str">
        <f>+F24</f>
        <v># total de citas asignadas en el periodo</v>
      </c>
      <c r="D27" s="166"/>
      <c r="E27" s="167" t="s">
        <v>245</v>
      </c>
      <c r="F27" s="167"/>
      <c r="G27" s="167"/>
      <c r="H27" s="167"/>
      <c r="I27" s="167"/>
      <c r="J27" s="167"/>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67" t="s">
        <v>207</v>
      </c>
      <c r="D29" s="167"/>
      <c r="E29" s="127" t="s">
        <v>14</v>
      </c>
      <c r="F29" s="167" t="s">
        <v>208</v>
      </c>
      <c r="G29" s="167"/>
      <c r="H29" s="127" t="s">
        <v>72</v>
      </c>
      <c r="I29" s="168" t="s">
        <v>209</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0" t="s">
        <v>16</v>
      </c>
      <c r="C31" s="150"/>
      <c r="D31" s="164" t="s">
        <v>211</v>
      </c>
      <c r="E31" s="164"/>
      <c r="F31" s="150" t="s">
        <v>17</v>
      </c>
      <c r="G31" s="150"/>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0" t="s">
        <v>19</v>
      </c>
      <c r="C33" s="150"/>
      <c r="D33" s="165" t="s">
        <v>200</v>
      </c>
      <c r="E33" s="165"/>
      <c r="F33" s="165"/>
      <c r="G33" s="150" t="s">
        <v>73</v>
      </c>
      <c r="H33" s="150"/>
      <c r="I33" s="170" t="s">
        <v>210</v>
      </c>
      <c r="J33" s="171"/>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0" t="s">
        <v>74</v>
      </c>
      <c r="C35" s="150"/>
      <c r="D35" s="151"/>
      <c r="E35" s="152"/>
      <c r="F35" s="152"/>
      <c r="G35" s="152"/>
      <c r="H35" s="152"/>
      <c r="I35" s="152"/>
      <c r="J35" s="15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4"/>
      <c r="D37" s="155"/>
      <c r="E37" s="156" t="s">
        <v>238</v>
      </c>
      <c r="F37" s="156"/>
      <c r="G37" s="53"/>
      <c r="H37" s="156" t="s">
        <v>75</v>
      </c>
      <c r="I37" s="156"/>
      <c r="J37" s="53"/>
      <c r="L37" s="83"/>
      <c r="M37" s="83"/>
      <c r="N37" s="83"/>
      <c r="O37" s="83"/>
      <c r="AI37" s="86"/>
      <c r="AJ37" s="86"/>
      <c r="AK37" s="86"/>
      <c r="AL37" s="86"/>
      <c r="AM37" s="86"/>
      <c r="AN37" s="86"/>
      <c r="AO37" s="86"/>
      <c r="AP37" s="86"/>
      <c r="AQ37" s="86"/>
      <c r="AR37" s="86"/>
      <c r="AS37" s="86"/>
    </row>
    <row r="38" spans="2:216" ht="12.75" x14ac:dyDescent="0.25">
      <c r="B38" s="157" t="s">
        <v>76</v>
      </c>
      <c r="C38" s="159" t="s">
        <v>77</v>
      </c>
      <c r="D38" s="159"/>
      <c r="E38" s="160" t="s">
        <v>78</v>
      </c>
      <c r="F38" s="160"/>
      <c r="G38" s="161" t="s">
        <v>53</v>
      </c>
      <c r="H38" s="161"/>
      <c r="I38" s="162" t="s">
        <v>79</v>
      </c>
      <c r="J38" s="163"/>
      <c r="L38" s="83"/>
      <c r="M38" s="83"/>
      <c r="N38" s="83"/>
      <c r="O38" s="83"/>
    </row>
    <row r="39" spans="2:216" ht="12.75" x14ac:dyDescent="0.25">
      <c r="B39" s="157"/>
      <c r="C39" s="145" t="s">
        <v>80</v>
      </c>
      <c r="D39" s="145"/>
      <c r="E39" s="125" t="s">
        <v>81</v>
      </c>
      <c r="F39" s="125" t="s">
        <v>80</v>
      </c>
      <c r="G39" s="125" t="s">
        <v>81</v>
      </c>
      <c r="H39" s="125" t="s">
        <v>80</v>
      </c>
      <c r="I39" s="145" t="s">
        <v>82</v>
      </c>
      <c r="J39" s="146"/>
      <c r="L39" s="83"/>
      <c r="M39" s="83"/>
      <c r="N39" s="83"/>
      <c r="O39" s="83"/>
    </row>
    <row r="40" spans="2:216" ht="13.5" thickBot="1" x14ac:dyDescent="0.3">
      <c r="B40" s="158"/>
      <c r="C40" s="147">
        <v>1</v>
      </c>
      <c r="D40" s="147"/>
      <c r="E40" s="126">
        <v>1</v>
      </c>
      <c r="F40" s="126">
        <v>0.9</v>
      </c>
      <c r="G40" s="126">
        <f>+F40</f>
        <v>0.9</v>
      </c>
      <c r="H40" s="126">
        <f>+I40</f>
        <v>0.8</v>
      </c>
      <c r="I40" s="148">
        <v>0.8</v>
      </c>
      <c r="J40" s="149"/>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2" t="s">
        <v>83</v>
      </c>
      <c r="C42" s="133"/>
      <c r="D42" s="133"/>
      <c r="E42" s="133"/>
      <c r="F42" s="133"/>
      <c r="G42" s="133"/>
      <c r="H42" s="135" t="s">
        <v>84</v>
      </c>
      <c r="I42" s="136"/>
      <c r="J42" s="137"/>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43"/>
      <c r="C45" s="144"/>
      <c r="D45" s="143"/>
      <c r="E45" s="144"/>
      <c r="F45" s="143">
        <v>0.6</v>
      </c>
      <c r="G45" s="144"/>
      <c r="H45" s="143">
        <v>0.7</v>
      </c>
      <c r="I45" s="144"/>
      <c r="J45" s="57">
        <f>+IF(I29="SUMA",(B45+D45+F45+H45),H45)</f>
        <v>0.7</v>
      </c>
      <c r="L45" s="83"/>
      <c r="M45" s="83"/>
      <c r="N45" s="83"/>
      <c r="O45" s="83"/>
    </row>
    <row r="46" spans="2:216" ht="16.5" thickBot="1" x14ac:dyDescent="0.3">
      <c r="B46" s="132" t="s">
        <v>90</v>
      </c>
      <c r="C46" s="133"/>
      <c r="D46" s="133"/>
      <c r="E46" s="133"/>
      <c r="F46" s="133"/>
      <c r="G46" s="134"/>
      <c r="H46" s="135" t="str">
        <f>+H42</f>
        <v>2015 - 2018</v>
      </c>
      <c r="I46" s="136"/>
      <c r="J46" s="137"/>
      <c r="L46" s="83"/>
      <c r="M46" s="83"/>
      <c r="N46" s="83"/>
      <c r="O46" s="83"/>
    </row>
    <row r="47" spans="2:216" s="4" customFormat="1" ht="4.5" customHeight="1" x14ac:dyDescent="0.25">
      <c r="E47" s="138"/>
      <c r="F47" s="138"/>
      <c r="G47" s="138"/>
      <c r="H47" s="138"/>
      <c r="I47" s="138"/>
      <c r="J47" s="138"/>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1" priority="1" operator="equal">
      <formula>"Error"</formula>
    </cfRule>
  </conditionalFormatting>
  <dataValidations count="47">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D51" sqref="D51"/>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7" t="s">
        <v>28</v>
      </c>
      <c r="AZ4" s="188"/>
      <c r="BA4" s="188"/>
      <c r="BB4" s="188"/>
      <c r="BC4" s="188"/>
      <c r="BD4" s="188"/>
      <c r="BE4" s="188"/>
      <c r="BF4" s="189"/>
      <c r="BG4" s="187" t="s">
        <v>29</v>
      </c>
      <c r="BH4" s="188"/>
      <c r="BI4" s="188"/>
      <c r="BJ4" s="188"/>
      <c r="BK4" s="188"/>
      <c r="BL4" s="188"/>
      <c r="BM4" s="188"/>
      <c r="BN4" s="189"/>
      <c r="BO4" s="187" t="s">
        <v>30</v>
      </c>
      <c r="BP4" s="188"/>
      <c r="BQ4" s="188"/>
      <c r="BR4" s="188"/>
      <c r="BS4" s="188"/>
      <c r="BT4" s="188"/>
      <c r="BU4" s="188"/>
      <c r="BV4" s="189"/>
      <c r="BW4" s="187" t="s">
        <v>31</v>
      </c>
      <c r="BX4" s="188"/>
      <c r="BY4" s="188"/>
      <c r="BZ4" s="188"/>
      <c r="CA4" s="188"/>
      <c r="CB4" s="188"/>
      <c r="CC4" s="188"/>
      <c r="CD4" s="189"/>
      <c r="CE4" s="187" t="s">
        <v>32</v>
      </c>
      <c r="CF4" s="188"/>
      <c r="CG4" s="188"/>
      <c r="CH4" s="188"/>
      <c r="CI4" s="188"/>
      <c r="CJ4" s="188"/>
      <c r="CK4" s="188"/>
      <c r="CL4" s="189"/>
      <c r="CM4" s="187" t="s">
        <v>33</v>
      </c>
      <c r="CN4" s="188"/>
      <c r="CO4" s="188"/>
      <c r="CP4" s="188"/>
      <c r="CQ4" s="188"/>
      <c r="CR4" s="188"/>
      <c r="CS4" s="188"/>
      <c r="CT4" s="189"/>
      <c r="CU4" s="187" t="s">
        <v>34</v>
      </c>
      <c r="CV4" s="188"/>
      <c r="CW4" s="188"/>
      <c r="CX4" s="188"/>
      <c r="CY4" s="188"/>
      <c r="CZ4" s="188"/>
      <c r="DA4" s="188"/>
      <c r="DB4" s="189"/>
      <c r="DC4" s="187" t="s">
        <v>35</v>
      </c>
      <c r="DD4" s="188"/>
      <c r="DE4" s="188"/>
      <c r="DF4" s="188"/>
      <c r="DG4" s="188"/>
      <c r="DH4" s="188"/>
      <c r="DI4" s="188"/>
      <c r="DJ4" s="189"/>
      <c r="DK4" s="187" t="s">
        <v>36</v>
      </c>
      <c r="DL4" s="188"/>
      <c r="DM4" s="188"/>
      <c r="DN4" s="188"/>
      <c r="DO4" s="188"/>
      <c r="DP4" s="188"/>
      <c r="DQ4" s="188"/>
      <c r="DR4" s="189"/>
      <c r="DS4" s="187" t="s">
        <v>37</v>
      </c>
      <c r="DT4" s="188"/>
      <c r="DU4" s="188"/>
      <c r="DV4" s="188"/>
      <c r="DW4" s="188"/>
      <c r="DX4" s="188"/>
      <c r="DY4" s="188"/>
      <c r="DZ4" s="189"/>
      <c r="EA4" s="187" t="s">
        <v>38</v>
      </c>
      <c r="EB4" s="188"/>
      <c r="EC4" s="188"/>
      <c r="ED4" s="188"/>
      <c r="EE4" s="188"/>
      <c r="EF4" s="188"/>
      <c r="EG4" s="188"/>
      <c r="EH4" s="189"/>
      <c r="EI4" s="187" t="s">
        <v>39</v>
      </c>
      <c r="EJ4" s="188"/>
      <c r="EK4" s="188"/>
      <c r="EL4" s="188"/>
      <c r="EM4" s="188"/>
      <c r="EN4" s="188"/>
      <c r="EO4" s="188"/>
      <c r="EP4" s="188"/>
      <c r="EQ4" s="190" t="s">
        <v>40</v>
      </c>
      <c r="ER4" s="191"/>
      <c r="ES4" s="191"/>
      <c r="ET4" s="192"/>
      <c r="EU4" s="193"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4"/>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0" t="s">
        <v>0</v>
      </c>
      <c r="C7" s="130"/>
      <c r="D7" s="172" t="s">
        <v>252</v>
      </c>
      <c r="E7" s="173"/>
      <c r="F7" s="173"/>
      <c r="G7" s="173"/>
      <c r="H7" s="174"/>
      <c r="I7" s="124" t="s">
        <v>63</v>
      </c>
      <c r="J7" s="40" t="s">
        <v>246</v>
      </c>
      <c r="T7" s="97" t="str">
        <f>+D7</f>
        <v>Gestión de no conformidades en la prestación del servicio de alimentación</v>
      </c>
      <c r="U7" s="98" t="str">
        <f>+D9</f>
        <v>Realizar seguimiento a la calidad de la alimentación</v>
      </c>
      <c r="V7" s="98" t="e">
        <f>+#REF!</f>
        <v>#REF!</v>
      </c>
      <c r="W7" s="98" t="e">
        <f>+#REF!</f>
        <v>#REF!</v>
      </c>
      <c r="X7" s="98" t="str">
        <f>+D17</f>
        <v>Definir políticas, programas y lineamientos para el diseño de programas y lineamientos en los servicios de salud y alimentación, actividades ocupacionales y programas de atención psicosocial para atender las necesidades de la población privada de la libertad.</v>
      </c>
      <c r="Y7" s="98">
        <f>+D19</f>
        <v>0</v>
      </c>
      <c r="Z7" s="98" t="e">
        <f>+#REF!</f>
        <v>#REF!</v>
      </c>
      <c r="AA7" s="98" t="str">
        <f>+F23</f>
        <v># de no conformidades criticas escalonadas en el periodo en la prestación del servicio de alimentación de los ERON</v>
      </c>
      <c r="AB7" s="98" t="str">
        <f>+F24</f>
        <v># de no conformidades criticas reportadas en el periodo</v>
      </c>
      <c r="AC7" s="98" t="str">
        <f>+E27</f>
        <v>Matriz de seguimiento a la prestación del servicio de alimentación identifica el cumplimiento de todas las variables críticas y no críticas</v>
      </c>
      <c r="AD7" s="98" t="str">
        <f>+E26</f>
        <v>La matriz de seguimiento a la prestación del servicio de alimentación es el resultado de la consolidación de las actas COSAL, actas de Secretaría de Salud, visitas del GRUAL, PQRS y reportes de Entes de Control. Las variables críticas corresponden a determinantes que afecten de manera grave el suministro de alimentación.</v>
      </c>
      <c r="AE7" s="98" t="str">
        <f>+J23</f>
        <v>Matriz de seguimiento a la prestación del servicio de alimentación</v>
      </c>
      <c r="AF7" s="98" t="str">
        <f>+J24</f>
        <v>Matriz de seguimiento a la prestación del servicio de alimentación</v>
      </c>
      <c r="AG7" s="98" t="str">
        <f>+C29</f>
        <v>Trimestral</v>
      </c>
      <c r="AH7" s="98" t="str">
        <f>+F29</f>
        <v>Eficacia</v>
      </c>
      <c r="AI7" s="98" t="str">
        <f>+I29</f>
        <v>Positiva</v>
      </c>
      <c r="AJ7" s="99" t="str">
        <f>+D31</f>
        <v>Porcentaje</v>
      </c>
      <c r="AK7" s="100">
        <f>+H31</f>
        <v>0</v>
      </c>
      <c r="AL7" s="101">
        <f>+J31</f>
        <v>0</v>
      </c>
      <c r="AM7" s="98" t="str">
        <f>+D33</f>
        <v xml:space="preserve">DIRAT - DIRECCIÓN DE ATENCIÓN Y TRATAMIENTO </v>
      </c>
      <c r="AN7" s="98" t="str">
        <f>CONCATENATE(I33," ",J33)</f>
        <v xml:space="preserve">Subdirección Psicosocial </v>
      </c>
      <c r="AO7" s="102" t="e">
        <f>+#REF!</f>
        <v>#REF!</v>
      </c>
      <c r="AP7" s="102" t="e">
        <f>+#REF!</f>
        <v>#REF!</v>
      </c>
      <c r="AQ7" s="102" t="e">
        <f>+#REF!</f>
        <v>#REF!</v>
      </c>
      <c r="AR7" s="102" t="e">
        <f>+#REF!</f>
        <v>#REF!</v>
      </c>
      <c r="AS7" s="103">
        <f>+B45</f>
        <v>0</v>
      </c>
      <c r="AT7" s="103">
        <f>+D45</f>
        <v>0</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0" t="s">
        <v>1</v>
      </c>
      <c r="C9" s="130"/>
      <c r="D9" s="131" t="s">
        <v>253</v>
      </c>
      <c r="E9" s="131"/>
      <c r="F9" s="131"/>
      <c r="G9" s="131"/>
      <c r="H9" s="131"/>
      <c r="I9" s="131"/>
      <c r="J9" s="131"/>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0" t="s">
        <v>64</v>
      </c>
      <c r="C11" s="130"/>
      <c r="D11" s="131" t="s">
        <v>197</v>
      </c>
      <c r="E11" s="131"/>
      <c r="F11" s="131"/>
      <c r="G11" s="131"/>
      <c r="H11" s="131"/>
      <c r="I11" s="131"/>
      <c r="J11" s="131"/>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0" t="s">
        <v>121</v>
      </c>
      <c r="C13" s="130"/>
      <c r="D13" s="131" t="s">
        <v>115</v>
      </c>
      <c r="E13" s="131"/>
      <c r="F13" s="131"/>
      <c r="G13" s="131"/>
      <c r="H13" s="131"/>
      <c r="I13" s="131"/>
      <c r="J13" s="131"/>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0" t="s">
        <v>3</v>
      </c>
      <c r="C15" s="130" t="str">
        <f>IF(ISERROR(VLOOKUP(#REF!,[2]listas!$B$5:$G$54,2,0)),"",VLOOKUP(#REF!,[2]listas!$B$5:$G$54,2,0))</f>
        <v/>
      </c>
      <c r="D15" s="131" t="s">
        <v>198</v>
      </c>
      <c r="E15" s="131"/>
      <c r="F15" s="131"/>
      <c r="G15" s="131"/>
      <c r="H15" s="131"/>
      <c r="I15" s="131"/>
      <c r="J15" s="131"/>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0" t="s">
        <v>65</v>
      </c>
      <c r="C17" s="130"/>
      <c r="D17" s="177" t="s">
        <v>199</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0" t="s">
        <v>66</v>
      </c>
      <c r="C19" s="130"/>
      <c r="D19" s="172"/>
      <c r="E19" s="173"/>
      <c r="F19" s="173"/>
      <c r="G19" s="173"/>
      <c r="H19" s="173"/>
      <c r="I19" s="173"/>
      <c r="J19" s="17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0" t="s">
        <v>6</v>
      </c>
      <c r="C21" s="130"/>
      <c r="D21" s="172" t="s">
        <v>200</v>
      </c>
      <c r="E21" s="173"/>
      <c r="F21" s="173"/>
      <c r="G21" s="173"/>
      <c r="H21" s="173"/>
      <c r="I21" s="173"/>
      <c r="J21" s="17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38.25" customHeight="1" x14ac:dyDescent="0.25">
      <c r="B23" s="145" t="s">
        <v>67</v>
      </c>
      <c r="C23" s="175" t="s">
        <v>68</v>
      </c>
      <c r="D23" s="145" t="s">
        <v>184</v>
      </c>
      <c r="E23" s="124" t="s">
        <v>55</v>
      </c>
      <c r="F23" s="176" t="s">
        <v>247</v>
      </c>
      <c r="G23" s="176"/>
      <c r="H23" s="176"/>
      <c r="I23" s="145" t="s">
        <v>69</v>
      </c>
      <c r="J23" s="129" t="s">
        <v>249</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5"/>
      <c r="C24" s="175"/>
      <c r="D24" s="145"/>
      <c r="E24" s="124" t="s">
        <v>56</v>
      </c>
      <c r="F24" s="176" t="s">
        <v>248</v>
      </c>
      <c r="G24" s="176"/>
      <c r="H24" s="176"/>
      <c r="I24" s="145"/>
      <c r="J24" s="129" t="s">
        <v>249</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customHeight="1" x14ac:dyDescent="0.25">
      <c r="B26" s="150" t="s">
        <v>70</v>
      </c>
      <c r="C26" s="166" t="str">
        <f>+F23</f>
        <v># de no conformidades criticas escalonadas en el periodo en la prestación del servicio de alimentación de los ERON</v>
      </c>
      <c r="D26" s="166"/>
      <c r="E26" s="167" t="s">
        <v>250</v>
      </c>
      <c r="F26" s="167"/>
      <c r="G26" s="167"/>
      <c r="H26" s="167"/>
      <c r="I26" s="167"/>
      <c r="J26" s="167"/>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0"/>
      <c r="C27" s="166" t="str">
        <f>+F24</f>
        <v># de no conformidades criticas reportadas en el periodo</v>
      </c>
      <c r="D27" s="166"/>
      <c r="E27" s="167" t="s">
        <v>251</v>
      </c>
      <c r="F27" s="167"/>
      <c r="G27" s="167"/>
      <c r="H27" s="167"/>
      <c r="I27" s="167"/>
      <c r="J27" s="167"/>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67" t="s">
        <v>207</v>
      </c>
      <c r="D29" s="167"/>
      <c r="E29" s="127" t="s">
        <v>14</v>
      </c>
      <c r="F29" s="167" t="s">
        <v>208</v>
      </c>
      <c r="G29" s="167"/>
      <c r="H29" s="127" t="s">
        <v>72</v>
      </c>
      <c r="I29" s="168" t="s">
        <v>209</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0" t="s">
        <v>16</v>
      </c>
      <c r="C31" s="150"/>
      <c r="D31" s="164" t="s">
        <v>211</v>
      </c>
      <c r="E31" s="164"/>
      <c r="F31" s="150" t="s">
        <v>17</v>
      </c>
      <c r="G31" s="150"/>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0" t="s">
        <v>19</v>
      </c>
      <c r="C33" s="150"/>
      <c r="D33" s="165" t="s">
        <v>200</v>
      </c>
      <c r="E33" s="165"/>
      <c r="F33" s="165"/>
      <c r="G33" s="150" t="s">
        <v>73</v>
      </c>
      <c r="H33" s="150"/>
      <c r="I33" s="170" t="s">
        <v>210</v>
      </c>
      <c r="J33" s="171"/>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0" t="s">
        <v>74</v>
      </c>
      <c r="C35" s="150"/>
      <c r="D35" s="151"/>
      <c r="E35" s="152"/>
      <c r="F35" s="152"/>
      <c r="G35" s="152"/>
      <c r="H35" s="152"/>
      <c r="I35" s="152"/>
      <c r="J35" s="15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4"/>
      <c r="D37" s="155"/>
      <c r="E37" s="156" t="s">
        <v>238</v>
      </c>
      <c r="F37" s="156"/>
      <c r="G37" s="53"/>
      <c r="H37" s="156" t="s">
        <v>75</v>
      </c>
      <c r="I37" s="156"/>
      <c r="J37" s="53"/>
      <c r="L37" s="83"/>
      <c r="M37" s="83"/>
      <c r="N37" s="83"/>
      <c r="O37" s="83"/>
      <c r="AI37" s="86"/>
      <c r="AJ37" s="86"/>
      <c r="AK37" s="86"/>
      <c r="AL37" s="86"/>
      <c r="AM37" s="86"/>
      <c r="AN37" s="86"/>
      <c r="AO37" s="86"/>
      <c r="AP37" s="86"/>
      <c r="AQ37" s="86"/>
      <c r="AR37" s="86"/>
      <c r="AS37" s="86"/>
    </row>
    <row r="38" spans="2:216" ht="12.75" x14ac:dyDescent="0.25">
      <c r="B38" s="157" t="s">
        <v>76</v>
      </c>
      <c r="C38" s="159" t="s">
        <v>77</v>
      </c>
      <c r="D38" s="159"/>
      <c r="E38" s="160" t="s">
        <v>78</v>
      </c>
      <c r="F38" s="160"/>
      <c r="G38" s="161" t="s">
        <v>53</v>
      </c>
      <c r="H38" s="161"/>
      <c r="I38" s="162" t="s">
        <v>79</v>
      </c>
      <c r="J38" s="163"/>
      <c r="L38" s="83"/>
      <c r="M38" s="83"/>
      <c r="N38" s="83"/>
      <c r="O38" s="83"/>
    </row>
    <row r="39" spans="2:216" ht="12.75" x14ac:dyDescent="0.25">
      <c r="B39" s="157"/>
      <c r="C39" s="145" t="s">
        <v>80</v>
      </c>
      <c r="D39" s="145"/>
      <c r="E39" s="125" t="s">
        <v>81</v>
      </c>
      <c r="F39" s="125" t="s">
        <v>80</v>
      </c>
      <c r="G39" s="125" t="s">
        <v>81</v>
      </c>
      <c r="H39" s="125" t="s">
        <v>80</v>
      </c>
      <c r="I39" s="145" t="s">
        <v>82</v>
      </c>
      <c r="J39" s="146"/>
      <c r="L39" s="83"/>
      <c r="M39" s="83"/>
      <c r="N39" s="83"/>
      <c r="O39" s="83"/>
    </row>
    <row r="40" spans="2:216" ht="13.5" thickBot="1" x14ac:dyDescent="0.3">
      <c r="B40" s="158"/>
      <c r="C40" s="147">
        <v>1</v>
      </c>
      <c r="D40" s="147"/>
      <c r="E40" s="126">
        <v>1</v>
      </c>
      <c r="F40" s="126">
        <v>0.9</v>
      </c>
      <c r="G40" s="126">
        <f>+F40</f>
        <v>0.9</v>
      </c>
      <c r="H40" s="126">
        <f>+I40</f>
        <v>0.8</v>
      </c>
      <c r="I40" s="148">
        <v>0.8</v>
      </c>
      <c r="J40" s="149"/>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2" t="s">
        <v>83</v>
      </c>
      <c r="C42" s="133"/>
      <c r="D42" s="133"/>
      <c r="E42" s="133"/>
      <c r="F42" s="133"/>
      <c r="G42" s="133"/>
      <c r="H42" s="135" t="s">
        <v>84</v>
      </c>
      <c r="I42" s="136"/>
      <c r="J42" s="137"/>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43"/>
      <c r="C45" s="144"/>
      <c r="D45" s="143"/>
      <c r="E45" s="144"/>
      <c r="F45" s="143">
        <v>1</v>
      </c>
      <c r="G45" s="144"/>
      <c r="H45" s="143">
        <v>1</v>
      </c>
      <c r="I45" s="144"/>
      <c r="J45" s="57">
        <f>+IF(I29="SUMA",(B45+D45+F45+H45),H45)</f>
        <v>1</v>
      </c>
      <c r="L45" s="83"/>
      <c r="M45" s="83"/>
      <c r="N45" s="83"/>
      <c r="O45" s="83"/>
    </row>
    <row r="46" spans="2:216" ht="16.5" thickBot="1" x14ac:dyDescent="0.3">
      <c r="B46" s="132" t="s">
        <v>90</v>
      </c>
      <c r="C46" s="133"/>
      <c r="D46" s="133"/>
      <c r="E46" s="133"/>
      <c r="F46" s="133"/>
      <c r="G46" s="134"/>
      <c r="H46" s="135" t="str">
        <f>+H42</f>
        <v>2015 - 2018</v>
      </c>
      <c r="I46" s="136"/>
      <c r="J46" s="137"/>
      <c r="L46" s="83"/>
      <c r="M46" s="83"/>
      <c r="N46" s="83"/>
      <c r="O46" s="83"/>
    </row>
    <row r="47" spans="2:216" s="4" customFormat="1" ht="4.5" customHeight="1" x14ac:dyDescent="0.25">
      <c r="E47" s="138"/>
      <c r="F47" s="138"/>
      <c r="G47" s="138"/>
      <c r="H47" s="138"/>
      <c r="I47" s="138"/>
      <c r="J47" s="138"/>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0" priority="1" operator="equal">
      <formula>"Error"</formula>
    </cfRule>
  </conditionalFormatting>
  <dataValidations count="47">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7"/>
      <c r="B1" s="27" t="s">
        <v>138</v>
      </c>
      <c r="C1" s="27" t="s">
        <v>139</v>
      </c>
      <c r="D1" s="27" t="s">
        <v>140</v>
      </c>
      <c r="F1" s="27" t="s">
        <v>181</v>
      </c>
      <c r="H1" s="27" t="s">
        <v>182</v>
      </c>
      <c r="J1" s="27" t="s">
        <v>191</v>
      </c>
    </row>
    <row r="2" spans="1:10" ht="105" x14ac:dyDescent="0.25">
      <c r="A2" s="28" t="str">
        <f>+CONCATENATE(D2," - ", B2)</f>
        <v xml:space="preserve">DIRAT - DIRECCIÓN DE ATENCIÓN Y TRATAMIENTO </v>
      </c>
      <c r="B2" s="28" t="s">
        <v>141</v>
      </c>
      <c r="C2" s="28">
        <v>8300</v>
      </c>
      <c r="D2" s="28" t="s">
        <v>142</v>
      </c>
      <c r="F2" s="2" t="s">
        <v>103</v>
      </c>
      <c r="G2" s="3" t="s">
        <v>104</v>
      </c>
      <c r="H2" s="25" t="s">
        <v>123</v>
      </c>
      <c r="I2" s="1"/>
      <c r="J2" s="34" t="s">
        <v>185</v>
      </c>
    </row>
    <row r="3" spans="1:10" ht="135" x14ac:dyDescent="0.25">
      <c r="A3" s="28" t="str">
        <f t="shared" ref="A3:A18" si="0">+CONCATENATE(D3," - ", B3)</f>
        <v xml:space="preserve">DICUV - DIRECCIÓN DE CUSTODIA Y VIGILANCIA </v>
      </c>
      <c r="B3" s="28" t="s">
        <v>143</v>
      </c>
      <c r="C3" s="28">
        <v>8200</v>
      </c>
      <c r="D3" s="28" t="s">
        <v>144</v>
      </c>
      <c r="F3" s="2" t="s">
        <v>105</v>
      </c>
      <c r="G3" s="3" t="s">
        <v>106</v>
      </c>
      <c r="H3" s="26" t="s">
        <v>122</v>
      </c>
      <c r="I3" s="1"/>
      <c r="J3" s="34" t="s">
        <v>186</v>
      </c>
    </row>
    <row r="4" spans="1:10" ht="60" x14ac:dyDescent="0.25">
      <c r="A4" s="28" t="str">
        <f t="shared" si="0"/>
        <v xml:space="preserve">DIGEC - DIRECCIÓN DE GESTIÓN CORPORATIVA </v>
      </c>
      <c r="B4" s="28" t="s">
        <v>145</v>
      </c>
      <c r="C4" s="28">
        <v>8500</v>
      </c>
      <c r="D4" s="28" t="s">
        <v>146</v>
      </c>
      <c r="F4" s="2" t="s">
        <v>107</v>
      </c>
      <c r="G4" s="3" t="s">
        <v>108</v>
      </c>
      <c r="H4" s="26" t="s">
        <v>129</v>
      </c>
      <c r="I4" s="1"/>
      <c r="J4" s="34" t="s">
        <v>187</v>
      </c>
    </row>
    <row r="5" spans="1:10" ht="75" x14ac:dyDescent="0.25">
      <c r="A5" s="28" t="str">
        <f t="shared" si="0"/>
        <v>DIRES - DIRECCION ESCUELA DE FORMACIÓN</v>
      </c>
      <c r="B5" s="28" t="s">
        <v>147</v>
      </c>
      <c r="C5" s="28">
        <v>10001</v>
      </c>
      <c r="D5" s="29" t="s">
        <v>148</v>
      </c>
      <c r="F5" s="3" t="s">
        <v>109</v>
      </c>
      <c r="G5" s="3" t="s">
        <v>110</v>
      </c>
      <c r="H5" s="26" t="s">
        <v>130</v>
      </c>
      <c r="J5" s="34" t="s">
        <v>188</v>
      </c>
    </row>
    <row r="6" spans="1:10" ht="135" x14ac:dyDescent="0.25">
      <c r="A6" s="28" t="str">
        <f t="shared" si="0"/>
        <v>GAPOE - GRUPO DE APOYO ESPIRITUAL</v>
      </c>
      <c r="B6" s="28" t="s">
        <v>149</v>
      </c>
      <c r="C6" s="28">
        <v>10002</v>
      </c>
      <c r="D6" s="29" t="s">
        <v>150</v>
      </c>
      <c r="F6" s="2" t="s">
        <v>111</v>
      </c>
      <c r="G6" s="3" t="s">
        <v>112</v>
      </c>
      <c r="H6" s="26" t="s">
        <v>131</v>
      </c>
      <c r="I6" s="1"/>
      <c r="J6" s="34" t="s">
        <v>189</v>
      </c>
    </row>
    <row r="7" spans="1:10" ht="90" x14ac:dyDescent="0.25">
      <c r="A7" s="28" t="str">
        <f t="shared" si="0"/>
        <v xml:space="preserve">GASUP - GRUPO DE ASUNTOS PENITENCIARIOS </v>
      </c>
      <c r="B7" s="28" t="s">
        <v>151</v>
      </c>
      <c r="C7" s="28">
        <v>81001</v>
      </c>
      <c r="D7" s="28" t="s">
        <v>152</v>
      </c>
      <c r="F7" s="3" t="s">
        <v>113</v>
      </c>
      <c r="G7" s="3" t="s">
        <v>114</v>
      </c>
      <c r="H7" s="26" t="s">
        <v>132</v>
      </c>
      <c r="I7" s="1"/>
      <c r="J7" s="34" t="s">
        <v>190</v>
      </c>
    </row>
    <row r="8" spans="1:10" ht="45" x14ac:dyDescent="0.25">
      <c r="A8" s="28" t="str">
        <f t="shared" si="0"/>
        <v xml:space="preserve">GATEC - GRUPO DE ATENCIÓN AL CIUDADANO </v>
      </c>
      <c r="B8" s="28" t="s">
        <v>153</v>
      </c>
      <c r="C8" s="28">
        <v>81002</v>
      </c>
      <c r="D8" s="28" t="s">
        <v>154</v>
      </c>
      <c r="F8" s="2" t="s">
        <v>115</v>
      </c>
      <c r="G8" s="3" t="s">
        <v>116</v>
      </c>
      <c r="H8" s="26" t="s">
        <v>124</v>
      </c>
      <c r="I8" s="1"/>
    </row>
    <row r="9" spans="1:10" ht="60" x14ac:dyDescent="0.25">
      <c r="A9" s="28" t="str">
        <f t="shared" si="0"/>
        <v xml:space="preserve">GODHU - GRUPO DE DERECHOS HUMANOS </v>
      </c>
      <c r="B9" s="28" t="s">
        <v>155</v>
      </c>
      <c r="C9" s="28">
        <v>81003</v>
      </c>
      <c r="D9" s="28" t="s">
        <v>156</v>
      </c>
      <c r="F9" s="3" t="s">
        <v>117</v>
      </c>
      <c r="G9" s="3" t="s">
        <v>118</v>
      </c>
      <c r="H9" s="26" t="s">
        <v>133</v>
      </c>
      <c r="I9" s="1"/>
    </row>
    <row r="10" spans="1:10" ht="63.75" x14ac:dyDescent="0.25">
      <c r="A10" s="28" t="str">
        <f t="shared" si="0"/>
        <v xml:space="preserve">GRURI - GRUPO DE RELACIONES INTERNACIONALES </v>
      </c>
      <c r="B10" s="28" t="s">
        <v>157</v>
      </c>
      <c r="C10" s="28">
        <v>81004</v>
      </c>
      <c r="D10" s="28" t="s">
        <v>158</v>
      </c>
      <c r="F10" s="3" t="s">
        <v>119</v>
      </c>
      <c r="G10" s="3" t="s">
        <v>120</v>
      </c>
      <c r="H10" s="26" t="s">
        <v>134</v>
      </c>
      <c r="I10" s="1"/>
    </row>
    <row r="11" spans="1:10" ht="30" x14ac:dyDescent="0.25">
      <c r="A11" s="28" t="str">
        <f t="shared" si="0"/>
        <v>GREPU - GRUPO DE RELACIONES PÚBLICAS Y PROTOCOLO</v>
      </c>
      <c r="B11" s="28" t="s">
        <v>159</v>
      </c>
      <c r="C11" s="28">
        <v>81005</v>
      </c>
      <c r="D11" s="28" t="s">
        <v>160</v>
      </c>
      <c r="F11" s="3"/>
      <c r="H11" s="26" t="s">
        <v>126</v>
      </c>
      <c r="I11" s="1"/>
    </row>
    <row r="12" spans="1:10" ht="30" x14ac:dyDescent="0.25">
      <c r="A12" s="28" t="str">
        <f t="shared" si="0"/>
        <v>OFICO - OFICINA ASESORA DE COMUNICACIONES</v>
      </c>
      <c r="B12" s="30" t="s">
        <v>161</v>
      </c>
      <c r="C12" s="28">
        <v>8130</v>
      </c>
      <c r="D12" s="28" t="s">
        <v>162</v>
      </c>
      <c r="F12" s="3"/>
      <c r="H12" s="26" t="s">
        <v>128</v>
      </c>
    </row>
    <row r="13" spans="1:10" ht="45" x14ac:dyDescent="0.25">
      <c r="A13" s="28" t="str">
        <f t="shared" si="0"/>
        <v xml:space="preserve">OFPLA - OFICINA ASESORA DE PLANEACIÓN </v>
      </c>
      <c r="B13" s="28" t="s">
        <v>163</v>
      </c>
      <c r="C13" s="28">
        <v>8110</v>
      </c>
      <c r="D13" s="28" t="s">
        <v>164</v>
      </c>
      <c r="F13" s="3"/>
      <c r="H13" s="26" t="s">
        <v>125</v>
      </c>
    </row>
    <row r="14" spans="1:10" ht="45" x14ac:dyDescent="0.25">
      <c r="A14" s="28" t="str">
        <f t="shared" si="0"/>
        <v xml:space="preserve">OFAJU - OFICINA ASESORA JURÍDICA </v>
      </c>
      <c r="B14" s="28" t="s">
        <v>165</v>
      </c>
      <c r="C14" s="28">
        <v>8120</v>
      </c>
      <c r="D14" s="28" t="s">
        <v>166</v>
      </c>
      <c r="F14" s="3"/>
      <c r="H14" s="26" t="s">
        <v>127</v>
      </c>
    </row>
    <row r="15" spans="1:10" ht="30" x14ac:dyDescent="0.25">
      <c r="A15" s="28" t="str">
        <f t="shared" si="0"/>
        <v xml:space="preserve">OFICI - OFICINA DE CONTROL INTERNO </v>
      </c>
      <c r="B15" s="28" t="s">
        <v>167</v>
      </c>
      <c r="C15" s="28">
        <v>8150</v>
      </c>
      <c r="D15" s="28" t="s">
        <v>168</v>
      </c>
      <c r="F15" s="3"/>
      <c r="H15" s="26" t="s">
        <v>135</v>
      </c>
    </row>
    <row r="16" spans="1:10" ht="60" x14ac:dyDescent="0.25">
      <c r="A16" s="28" t="str">
        <f t="shared" si="0"/>
        <v xml:space="preserve">OFIDI - OFICINA DE CONTROL INTERNO DISCIPLINARIO </v>
      </c>
      <c r="B16" s="28" t="s">
        <v>169</v>
      </c>
      <c r="C16" s="28">
        <v>8160</v>
      </c>
      <c r="D16" s="28" t="s">
        <v>170</v>
      </c>
      <c r="F16" s="3"/>
      <c r="H16" s="26" t="s">
        <v>136</v>
      </c>
    </row>
    <row r="17" spans="1:9" ht="30" x14ac:dyDescent="0.25">
      <c r="A17" s="28" t="str">
        <f t="shared" si="0"/>
        <v xml:space="preserve">OFISI - OFICINA DE SISTEMAS DE INFORMACIÓN </v>
      </c>
      <c r="B17" s="28" t="s">
        <v>171</v>
      </c>
      <c r="C17" s="28">
        <v>8140</v>
      </c>
      <c r="D17" s="28" t="s">
        <v>172</v>
      </c>
      <c r="H17" s="26" t="s">
        <v>137</v>
      </c>
    </row>
    <row r="18" spans="1:9" ht="30" x14ac:dyDescent="0.25">
      <c r="A18" s="28" t="str">
        <f t="shared" si="0"/>
        <v xml:space="preserve">SUTAH - SUBDIRECCIÓN DE TALENTO HUMANO </v>
      </c>
      <c r="B18" s="28" t="s">
        <v>173</v>
      </c>
      <c r="C18" s="28">
        <v>8510</v>
      </c>
      <c r="D18" s="28" t="s">
        <v>174</v>
      </c>
      <c r="F18" s="3"/>
    </row>
    <row r="19" spans="1:9" x14ac:dyDescent="0.25">
      <c r="A19" s="28"/>
      <c r="B19" s="31" t="s">
        <v>175</v>
      </c>
      <c r="C19" s="32"/>
      <c r="D19" s="32"/>
    </row>
    <row r="20" spans="1:9" x14ac:dyDescent="0.25">
      <c r="A20" s="28"/>
      <c r="B20" s="31" t="s">
        <v>176</v>
      </c>
      <c r="C20" s="32"/>
      <c r="D20" s="32"/>
      <c r="F20" s="3"/>
    </row>
    <row r="21" spans="1:9" x14ac:dyDescent="0.25">
      <c r="A21" s="28"/>
      <c r="B21" s="31" t="s">
        <v>177</v>
      </c>
      <c r="C21" s="32"/>
      <c r="D21" s="32"/>
    </row>
    <row r="22" spans="1:9" x14ac:dyDescent="0.25">
      <c r="A22" s="28"/>
      <c r="B22" s="31" t="s">
        <v>178</v>
      </c>
      <c r="C22" s="28"/>
      <c r="D22" s="28"/>
      <c r="F22" s="3"/>
    </row>
    <row r="23" spans="1:9" x14ac:dyDescent="0.25">
      <c r="A23" s="28"/>
      <c r="B23" s="31" t="s">
        <v>179</v>
      </c>
      <c r="C23" s="28"/>
      <c r="D23" s="28"/>
      <c r="F23" s="1"/>
      <c r="G23" s="1"/>
    </row>
    <row r="24" spans="1:9" x14ac:dyDescent="0.25">
      <c r="A24" s="28"/>
      <c r="B24" s="31" t="s">
        <v>180</v>
      </c>
      <c r="C24" s="28"/>
      <c r="D24" s="28"/>
      <c r="F24" s="1"/>
      <c r="G24" s="1"/>
    </row>
    <row r="25" spans="1:9" x14ac:dyDescent="0.25">
      <c r="F25" s="1"/>
      <c r="G25" s="1"/>
    </row>
    <row r="26" spans="1:9" x14ac:dyDescent="0.25">
      <c r="F26" s="1"/>
      <c r="G26" s="1"/>
    </row>
    <row r="27" spans="1:9" x14ac:dyDescent="0.25">
      <c r="H27" s="19"/>
      <c r="I27" s="18"/>
    </row>
    <row r="28" spans="1:9" x14ac:dyDescent="0.25">
      <c r="F28" s="1"/>
      <c r="G28" s="1"/>
      <c r="H28" s="19"/>
      <c r="I28" s="18"/>
    </row>
    <row r="29" spans="1:9" x14ac:dyDescent="0.25">
      <c r="F29" s="1"/>
      <c r="G29" s="1"/>
      <c r="H29" s="19"/>
      <c r="I29" s="18"/>
    </row>
    <row r="30" spans="1:9" x14ac:dyDescent="0.25">
      <c r="F30" s="1"/>
      <c r="G30" s="1"/>
      <c r="H30" s="19"/>
      <c r="I30" s="18"/>
    </row>
    <row r="31" spans="1:9" x14ac:dyDescent="0.25">
      <c r="F31" s="1"/>
      <c r="G31" s="1"/>
      <c r="H31" s="19"/>
      <c r="I31" s="18"/>
    </row>
    <row r="32" spans="1:9" x14ac:dyDescent="0.25">
      <c r="F32" s="1"/>
      <c r="G32" s="1"/>
      <c r="H32" s="19"/>
      <c r="I32" s="18"/>
    </row>
    <row r="33" spans="6:9" x14ac:dyDescent="0.25">
      <c r="F33" s="1"/>
      <c r="G33" s="1"/>
      <c r="H33" s="19"/>
      <c r="I33" s="18"/>
    </row>
    <row r="34" spans="6:9" x14ac:dyDescent="0.25">
      <c r="H34" s="19"/>
      <c r="I34" s="18"/>
    </row>
    <row r="35" spans="6:9" x14ac:dyDescent="0.25">
      <c r="H35" s="19"/>
      <c r="I35" s="18"/>
    </row>
    <row r="49" spans="6:7" x14ac:dyDescent="0.25">
      <c r="G49" s="18"/>
    </row>
    <row r="50" spans="6:7" x14ac:dyDescent="0.25">
      <c r="G50" s="18"/>
    </row>
    <row r="51" spans="6:7" x14ac:dyDescent="0.25">
      <c r="G51" s="18"/>
    </row>
    <row r="52" spans="6:7" x14ac:dyDescent="0.25">
      <c r="G52" s="18"/>
    </row>
    <row r="53" spans="6:7" x14ac:dyDescent="0.25">
      <c r="G53" s="18"/>
    </row>
    <row r="54" spans="6:7" x14ac:dyDescent="0.25">
      <c r="G54" s="18"/>
    </row>
    <row r="55" spans="6:7" x14ac:dyDescent="0.25">
      <c r="G55" s="18"/>
    </row>
    <row r="56" spans="6:7" x14ac:dyDescent="0.25">
      <c r="G56" s="18"/>
    </row>
    <row r="57" spans="6:7" x14ac:dyDescent="0.25">
      <c r="G57" s="18"/>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I1</vt:lpstr>
      <vt:lpstr>I2</vt:lpstr>
      <vt:lpstr>I3</vt:lpstr>
      <vt:lpstr>I4</vt:lpstr>
      <vt:lpstr>I5</vt:lpstr>
      <vt:lpstr>I6</vt:lpstr>
      <vt:lpstr>Hoja2</vt:lpstr>
      <vt:lpstr>dependencias</vt:lpstr>
      <vt:lpstr>objetivo</vt:lpstr>
      <vt:lpstr>objetivos</vt:lpstr>
      <vt:lpstr>procesos</vt:lpstr>
      <vt:lpstr>proyectos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2018-01-16T13:57:15Z</dcterms:modified>
</cp:coreProperties>
</file>